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1"/>
  </bookViews>
  <sheets>
    <sheet name="RESUMEN CIERRE" sheetId="1" r:id="rId1"/>
    <sheet name="Hoja1" sheetId="2" r:id="rId2"/>
    <sheet name="Hoja3" sheetId="3" r:id="rId3"/>
    <sheet name="Hoja2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<sst xmlns="http://schemas.openxmlformats.org/spreadsheetml/2006/main" count="1000" uniqueCount="537">
  <si>
    <t>No. OBRA</t>
  </si>
  <si>
    <t>NOMBRE</t>
  </si>
  <si>
    <t>LOCALIDAD</t>
  </si>
  <si>
    <t>SUMA</t>
  </si>
  <si>
    <t>FEDERAL</t>
  </si>
  <si>
    <t>EJERCIDO</t>
  </si>
  <si>
    <t>0101.-SISTEMA DE AGUA POTABLE</t>
  </si>
  <si>
    <t>GUARNICIONES Y BANQUETAS</t>
  </si>
  <si>
    <t>JUAN JOSE RIOS</t>
  </si>
  <si>
    <t>ESTACION BAMOA</t>
  </si>
  <si>
    <t>TAMAZULA</t>
  </si>
  <si>
    <t>EL BURRION</t>
  </si>
  <si>
    <t>SAN RAFAEL</t>
  </si>
  <si>
    <t>NIO</t>
  </si>
  <si>
    <t>LA TRINIDAD</t>
  </si>
  <si>
    <t>06.-INFRAESTRUCTURA BASICA DE SALUD</t>
  </si>
  <si>
    <t>TOTAL</t>
  </si>
  <si>
    <t>GASTOS INDIRECTOS</t>
  </si>
  <si>
    <t>DESARROLLO INSTITUCIONAL</t>
  </si>
  <si>
    <t>MUNICIPAL</t>
  </si>
  <si>
    <t>CIERRE DE EJERCICIO</t>
  </si>
  <si>
    <t>APROBADO</t>
  </si>
  <si>
    <t>RAMO 33</t>
  </si>
  <si>
    <t>H. AYUNTAMIENTO DE GUASAVE</t>
  </si>
  <si>
    <t>DIRECCION DE DESARROLLO SOCIAL</t>
  </si>
  <si>
    <t>07241.- CONSTRUCCION</t>
  </si>
  <si>
    <t>07.- INFRAESTRUCTURA BASICA EDUCATIVA</t>
  </si>
  <si>
    <t>08.- MEJORAMIENTO DE VIVIENDA</t>
  </si>
  <si>
    <t>TOTAL VIVIENDA</t>
  </si>
  <si>
    <t>DIRECCION GENERAL DE PLANEACION Y DESARROLLO</t>
  </si>
  <si>
    <t>PROGRAMA</t>
  </si>
  <si>
    <t>REDUCCIONES</t>
  </si>
  <si>
    <t>APORTACIONES</t>
  </si>
  <si>
    <t>Total</t>
  </si>
  <si>
    <t>Federal</t>
  </si>
  <si>
    <t>Municipal</t>
  </si>
  <si>
    <t>Rend. Finan.</t>
  </si>
  <si>
    <t>Reintegros</t>
  </si>
  <si>
    <t>01.- AGUA POTABLE</t>
  </si>
  <si>
    <t>0103.- DEPOSITOS O TANQUE DE AGUA</t>
  </si>
  <si>
    <t>02.- ALCANTARILLADO</t>
  </si>
  <si>
    <t>0206.- SISTEMA DE ALCANTARILLADO</t>
  </si>
  <si>
    <t>0207.- COLECTORES Y SUBCOLECTORES</t>
  </si>
  <si>
    <t>04.- URBANIZACION MUNICIPAL</t>
  </si>
  <si>
    <t>0411.- CALLES Y CAMINOS</t>
  </si>
  <si>
    <t>O5.- ELECTRIFICACION RURAL Y DE COLONIAS</t>
  </si>
  <si>
    <t>0519.- RED DE ELECTRICIDAD</t>
  </si>
  <si>
    <t>0520.- ALUMBRADO PUBLICO</t>
  </si>
  <si>
    <t>0622.-DISP. MEDICO Y UNIDADES MED.RURALES</t>
  </si>
  <si>
    <t>07252.- MANTENIMIENTO / MEJORAS DIVERSAS</t>
  </si>
  <si>
    <t>0830.- VIVIENDA</t>
  </si>
  <si>
    <t>11.- GASTOS INDIRECTOS</t>
  </si>
  <si>
    <t>12.- DESARROLLO INSTITUCIONAL</t>
  </si>
  <si>
    <t>RENDIMIENTOS FINANCIEROS</t>
  </si>
  <si>
    <t>SALDO DISPONIBLE</t>
  </si>
  <si>
    <t>SALDO DISPONIBLE PARA APROBACIONES</t>
  </si>
  <si>
    <t>APROBACIONES</t>
  </si>
  <si>
    <t>DISPONIBLE</t>
  </si>
  <si>
    <t>FAIS - 2010</t>
  </si>
  <si>
    <t>CONSTRUCCION DEL SISTEMA DE AGUA POTABLE</t>
  </si>
  <si>
    <t>LA PICHIHUILA</t>
  </si>
  <si>
    <t>NOROTILLOS</t>
  </si>
  <si>
    <t>EL SABINO</t>
  </si>
  <si>
    <t>LAS COLONIAS</t>
  </si>
  <si>
    <t>HERCULANO DE LA ROCHA</t>
  </si>
  <si>
    <t>RANCHITO DE ZAVALA</t>
  </si>
  <si>
    <t>LA NORIA</t>
  </si>
  <si>
    <t>SAN PEDRO LAS ARGUENAS</t>
  </si>
  <si>
    <t>ESTACION CAPOMAS</t>
  </si>
  <si>
    <t>EL HUITUSSI</t>
  </si>
  <si>
    <t>SISTEMA DE AGUA POTABLE</t>
  </si>
  <si>
    <t>CONSTRUCCION.-</t>
  </si>
  <si>
    <t>FAIS RAMO 33</t>
  </si>
  <si>
    <t>HABITAT</t>
  </si>
  <si>
    <t>FISE</t>
  </si>
  <si>
    <t>LA CHUPARROSA</t>
  </si>
  <si>
    <t>VALLE DE HUYAQUI</t>
  </si>
  <si>
    <t>URBANIZACION</t>
  </si>
  <si>
    <t>EL CERRO CABEZON</t>
  </si>
  <si>
    <t>AMPLIACION.-</t>
  </si>
  <si>
    <t>EL CHINAL</t>
  </si>
  <si>
    <t>GABRIEL LEYVA SOLANO</t>
  </si>
  <si>
    <t>GUASAVE</t>
  </si>
  <si>
    <t>TOTAL URBANIZACION</t>
  </si>
  <si>
    <t>SALUD</t>
  </si>
  <si>
    <t>EQUIPAMIENTO.-</t>
  </si>
  <si>
    <t>TOTAL SALUD</t>
  </si>
  <si>
    <t>EDUCACION</t>
  </si>
  <si>
    <t>SAN JOSE DE LA BRECHA</t>
  </si>
  <si>
    <t>CHARCO LARGO</t>
  </si>
  <si>
    <t>CHOROHUI</t>
  </si>
  <si>
    <t>COL. PETATLAN</t>
  </si>
  <si>
    <t>TOTAL EDUCACION</t>
  </si>
  <si>
    <t>VIVIENDA</t>
  </si>
  <si>
    <t>REHABILITACION.-</t>
  </si>
  <si>
    <t>LAS CULEBRAS</t>
  </si>
  <si>
    <t>LAS BRISAS</t>
  </si>
  <si>
    <t>EL DORADO NO.3</t>
  </si>
  <si>
    <t>FONDO DE APORTACIONES PARA LA INFRAESTRUCTURA SOCIAL MUNICIPAL Y DE LAS DEMARCACIONES TERRITORIALES DEL DISTRITO FEDERAL</t>
  </si>
  <si>
    <t>CIERRE DE EJERCICIO RAMO 33</t>
  </si>
  <si>
    <t>DIRECCION GENERAL DE PLANEACION Y DESARRO SOCIAL</t>
  </si>
  <si>
    <t>.</t>
  </si>
  <si>
    <t>BENEFICIARIOS</t>
  </si>
  <si>
    <t>TARJETA INFORMATIVA DE ACCIONES EN EL CERRO CABEZON Y EL HUITUSSI</t>
  </si>
  <si>
    <t>PROGRAMA 3X1 MIGRANTES</t>
  </si>
  <si>
    <t>CANCHA DE USOS MULTIPLES</t>
  </si>
  <si>
    <t>EMPLEO TEMPORAL</t>
  </si>
  <si>
    <t xml:space="preserve">CONSTRUCCION DE PISOS </t>
  </si>
  <si>
    <t>CONSTRUCCION DE TECHOS</t>
  </si>
  <si>
    <t>CONSTRUCCION DE GURANICIONES Y BANQUETAS</t>
  </si>
  <si>
    <t>CONSTRUCCION DE COMEDOR COMUNITARIO</t>
  </si>
  <si>
    <t>CONSTRUCCION DE UNIDAD BASICA DE VIVIENDA</t>
  </si>
  <si>
    <t>9 DE ACCIONES EN EL HUITUSSI</t>
  </si>
  <si>
    <t>1 ACCION EN EL CERRO CABEZON</t>
  </si>
  <si>
    <t>9 ACCIONES DE TECHO EN EL CERRO CABEZON</t>
  </si>
  <si>
    <t>2 ACCIONES DE PISOS EN EL HUITUSSI</t>
  </si>
  <si>
    <t>13 ACCIONES DE TECHOS EN EL HUITUSSI</t>
  </si>
  <si>
    <t>CONSTRUCCION DE CERCA EN JN RAMON LOPEZ VELARDE</t>
  </si>
  <si>
    <t>CONSTRUCCION DE CERCA EN ES RENACIMIENTO</t>
  </si>
  <si>
    <t>CERRO CABEZON</t>
  </si>
  <si>
    <t>EJERCICIO FISCAL 2015</t>
  </si>
  <si>
    <t>AGUA Y SANEAMIENTO</t>
  </si>
  <si>
    <t>Subclasificacion: DRENAJE SANITARIO</t>
  </si>
  <si>
    <t>PR-15GU001</t>
  </si>
  <si>
    <t>CONSTRUCCION DE SISTEMA DE DRENAJE SANITARIO</t>
  </si>
  <si>
    <t>SINDICATURA</t>
  </si>
  <si>
    <t>EJIDO CRUCERO</t>
  </si>
  <si>
    <t>PR-15GU002</t>
  </si>
  <si>
    <t>REHABILITACION DE PLANTA DE TRATAMIENTO DE AGUAS NEGRAS</t>
  </si>
  <si>
    <t>PR-15GU003</t>
  </si>
  <si>
    <t>AMPLIACION DE DRENAJE SANITARIO</t>
  </si>
  <si>
    <t xml:space="preserve">RICARDO FLORES MAGON </t>
  </si>
  <si>
    <t>Subclasificacion: PLANTA DE TRATAMIENTO DE AGUAS RESIDUALES</t>
  </si>
  <si>
    <t>PR-15GU004</t>
  </si>
  <si>
    <t>REHABILITACION DE PLANTA DE TRATAMIENTO DE AGUAS RESIDUALES</t>
  </si>
  <si>
    <t>CON LAGUNA DE ESTABILIZACION DE 96 LPS EN JUAN JOSE RIOS.</t>
  </si>
  <si>
    <t>PR-15GU005</t>
  </si>
  <si>
    <t xml:space="preserve">CONSTRUCCION DE PLANTA DE TRATAMIENTO DE AGUAS RESIDUALES </t>
  </si>
  <si>
    <t>DE NIO CON LAGUNAS DE ESTABILIZACION DE 11.0 LPS.</t>
  </si>
  <si>
    <t>PR-15GU006</t>
  </si>
  <si>
    <t>DE TAMAZULA CON LAGUNAS DE ESTABILIZACION DE 14.5 LPS.</t>
  </si>
  <si>
    <t>PR-15GU007</t>
  </si>
  <si>
    <t>DE LA TRINIDAD CON LAGUNAS DE ESTABILIZACION DE 14.5 LPS.</t>
  </si>
  <si>
    <t>Subclasificacion: CARCAMO</t>
  </si>
  <si>
    <t>PR-15GU008</t>
  </si>
  <si>
    <t xml:space="preserve">CONSTRUCCION DE PLANTA DE BOMBEO Y EMISOR A LA PLANTA DE </t>
  </si>
  <si>
    <t>TRATAMIENTO DE TAMAZULA</t>
  </si>
  <si>
    <t>PR-15GU009</t>
  </si>
  <si>
    <t>TRATAMIENTO DE NIO</t>
  </si>
  <si>
    <t>PROTAR FEDERAL</t>
  </si>
  <si>
    <t>PROTAR ESTATAL</t>
  </si>
  <si>
    <t>APAZU FEDERAL</t>
  </si>
  <si>
    <t>APAZU ESTATAL</t>
  </si>
  <si>
    <t>REINTEGRO 2013</t>
  </si>
  <si>
    <t>REINTEGRO 2014</t>
  </si>
  <si>
    <t>RENDIMIENTOS 2015</t>
  </si>
  <si>
    <t>PR-15GU010</t>
  </si>
  <si>
    <t>TRATAMIENTO DE LA TRINIDAD</t>
  </si>
  <si>
    <t>Subclasificacion: OLLA/ COLECTOR DE CAPTACION DE AGUA PLUVIAL</t>
  </si>
  <si>
    <t>PR-15GU011</t>
  </si>
  <si>
    <t>REHABILITACION DE COLECTOR DE AGUAS NEGRAS C. SANTA EDUWIN-</t>
  </si>
  <si>
    <t>GES ENTRE C. SAN MARCOS Y C. CALANADRIA DE GUASAVE.</t>
  </si>
  <si>
    <t>PR-15GU012</t>
  </si>
  <si>
    <t xml:space="preserve">CONSTRUCCION (SUSTITUCION) DE COLECTOR DE AGUAS NEGRAS </t>
  </si>
  <si>
    <t>(SECT. CANAL 27) SEGUNDA ETAPA</t>
  </si>
  <si>
    <t>ALCALDIA CENTRAL</t>
  </si>
  <si>
    <t>Subclasificacion: RED DE ALCANTARILLADO</t>
  </si>
  <si>
    <t>PR-15GU014</t>
  </si>
  <si>
    <t>CONSTRUCCION DEL SISTEMA INTEGRAL DE SANEAMIENTO</t>
  </si>
  <si>
    <t>PR-15GU015</t>
  </si>
  <si>
    <t>AMPLIACION DE DRENAJE SANITARIO COL. MAGISTERIAL</t>
  </si>
  <si>
    <t>ADOLFO RUIZ CORTINES</t>
  </si>
  <si>
    <t>Subclasificacion: RED O SISTEMA DE AGUA POTABLE</t>
  </si>
  <si>
    <t>PR-15GU016</t>
  </si>
  <si>
    <t>REHABILITACION DEL SISTEMA DE AGUA POTABLE</t>
  </si>
  <si>
    <t>EL CUBILETE</t>
  </si>
  <si>
    <t>PR-15GU017</t>
  </si>
  <si>
    <t>AMPLIACION DE RED DE AGUA POTABLE (SECT. LA RANA)</t>
  </si>
  <si>
    <t>PR-15GU018</t>
  </si>
  <si>
    <t>AMPLIACION DE RED DE AGUA POTABLE</t>
  </si>
  <si>
    <t>AMPL. RUIZ CORTINES</t>
  </si>
  <si>
    <t>PR-15GU019</t>
  </si>
  <si>
    <t>LA UVA</t>
  </si>
  <si>
    <t>PR-15GU020</t>
  </si>
  <si>
    <t>EQUIPAMIENTO E INTERCONEXION DE PASO A LINEA EXISTENTE DEL</t>
  </si>
  <si>
    <t>LEON FONSECA</t>
  </si>
  <si>
    <t>Subclasificacion: PLANTA POTABILIZADORA</t>
  </si>
  <si>
    <t>PR-15GU021</t>
  </si>
  <si>
    <t xml:space="preserve">INTERCONEXIONES DE PLANTA POTABILIZADORA CON RED PRINCIPAL </t>
  </si>
  <si>
    <t>EXISTENTE 4TA. ETAPA EN GUASAVE</t>
  </si>
  <si>
    <t>PR-15GU200</t>
  </si>
  <si>
    <t>PR-15GU201</t>
  </si>
  <si>
    <t>PR-15GU202</t>
  </si>
  <si>
    <t>PR-15GU203</t>
  </si>
  <si>
    <t>PR-15GU308</t>
  </si>
  <si>
    <t>PR-15GU309</t>
  </si>
  <si>
    <t>PR-15GU310</t>
  </si>
  <si>
    <t>MULTIPLE DE HERCULANO DE LA ROCHA Y CHOIPA CON FOSA SEPTICA</t>
  </si>
  <si>
    <t>Y WETLAND DE 1.9 LPS</t>
  </si>
  <si>
    <t>DE LA ENTRADA CON FOSA SEPTICA Y WETLAND 1.8 LPS.</t>
  </si>
  <si>
    <t xml:space="preserve">REHABILITACION DE PLANTA DE TRATAMIENTO DE AGUAS RESIDUALES </t>
  </si>
  <si>
    <t>MULTIPLE DE PALOS BLANCOS, PLATANITO Y TERAHUITO CON FOSA</t>
  </si>
  <si>
    <t>SEPTICA Y WETLAND 6.4 LPS.</t>
  </si>
  <si>
    <t>PERFORACION DE POZO PROFUNDO, EQUIPAMIENTO ELECTROMECA-</t>
  </si>
  <si>
    <t xml:space="preserve">NICO E INTERCONEXION A LINEA EXISTENTE DEL SISTEMA MULTIPLE DE </t>
  </si>
  <si>
    <t>AGUA POTABLE CRUCECITAS, GAMBINO.</t>
  </si>
  <si>
    <t>CONSTRUCCION DE DRENAJE SANITARIO</t>
  </si>
  <si>
    <t>AGUA POTABLE.</t>
  </si>
  <si>
    <t xml:space="preserve">AMPLIACION DE OBRA DE ALEJAMIENTO DE AGUAS RESIDUALES DE LA </t>
  </si>
  <si>
    <t>CHUPARROSA A CARCAMO DE AGUAS NEGRAS DE SAN ANTONIO</t>
  </si>
  <si>
    <t>BAMOA</t>
  </si>
  <si>
    <t>LA ENTRADA</t>
  </si>
  <si>
    <t>BENITO JUAREZ</t>
  </si>
  <si>
    <t>PALOS BLANCOS</t>
  </si>
  <si>
    <t>LAS CRUCECITAS</t>
  </si>
  <si>
    <t>BUEN RETIRO</t>
  </si>
  <si>
    <t>TOTAL AGUA Y SANEAMIENTO</t>
  </si>
  <si>
    <t>Subclasificacion: DISPENSARIO MEDICO</t>
  </si>
  <si>
    <t>PR-15GU022</t>
  </si>
  <si>
    <t>PR-15GU023</t>
  </si>
  <si>
    <t>CONSTRUCCION DE DISPENSARIO MEDICO</t>
  </si>
  <si>
    <t>EQUIPAMIENTO DE DISPENSARIO MEDICO</t>
  </si>
  <si>
    <t>PR-15GU024</t>
  </si>
  <si>
    <t>PR-15GU025</t>
  </si>
  <si>
    <t>Subclasificacion: COMEDORES COMUNITARIOS</t>
  </si>
  <si>
    <t>PR-15GU026</t>
  </si>
  <si>
    <t>PR-15GU027</t>
  </si>
  <si>
    <t>PR-15GU028</t>
  </si>
  <si>
    <t>PR-15GU029</t>
  </si>
  <si>
    <t>LAS FLORES NO.2</t>
  </si>
  <si>
    <t>EJIDO CALLEJONES DE TAMAZULA</t>
  </si>
  <si>
    <t>JUNTITAS DE VALDEZ</t>
  </si>
  <si>
    <t>CARBONERAS</t>
  </si>
  <si>
    <t>PR-15GU030</t>
  </si>
  <si>
    <t>PR-15GU031</t>
  </si>
  <si>
    <t>PR-15GU032</t>
  </si>
  <si>
    <t>PR-15GU033</t>
  </si>
  <si>
    <t>PR-15GU034</t>
  </si>
  <si>
    <t>PR-15GU035</t>
  </si>
  <si>
    <t>REHABILITACION DE COMEDOR COMUNITARIO</t>
  </si>
  <si>
    <t>ROBERTO BARRIOS</t>
  </si>
  <si>
    <t>LADRILLERAS DE OCORO</t>
  </si>
  <si>
    <t>PALMARITO DE LOS ANGULO</t>
  </si>
  <si>
    <t>NOROTIO GATO</t>
  </si>
  <si>
    <t>EL POCHOTE</t>
  </si>
  <si>
    <t>RENCHITO DE INZUNZA</t>
  </si>
  <si>
    <t>Subclasificacion: PAVIMENTACION</t>
  </si>
  <si>
    <t>PR-15GU036</t>
  </si>
  <si>
    <t>CONSTRUCCION DE CALLE INTEGRAL BATEQUIS ENTRE CALLE 15 (CHINO-</t>
  </si>
  <si>
    <t>AQUE) Y DREN (16 LAS TUNAS)</t>
  </si>
  <si>
    <t>PR-15GU037</t>
  </si>
  <si>
    <t>CONSTRUCCION DE CALLE EMILIANO ZAPATA ENTRE BENITO JUAREZ</t>
  </si>
  <si>
    <t>Y MIGUEL HIDALGO</t>
  </si>
  <si>
    <t>PR-15GU038</t>
  </si>
  <si>
    <t xml:space="preserve">CONSTRUCCION DE CALLE BENITO JUAREZ ENTRE JOSEFA ORTIZ DE </t>
  </si>
  <si>
    <t>DOMINGUEZ E INDEPENDENCIA</t>
  </si>
  <si>
    <t>PR-15GU039</t>
  </si>
  <si>
    <t xml:space="preserve">CONSTRUCCION DE CALLE INTEGRAL MIGUEL HIDALGO ENTRE JOSEFA </t>
  </si>
  <si>
    <t>ORTIZ E INDEPENDENCIA</t>
  </si>
  <si>
    <t>Subclasificacion: GUARNICIONES Y BANQUETAS</t>
  </si>
  <si>
    <t>PR-15GU040</t>
  </si>
  <si>
    <t>PR-15GU041</t>
  </si>
  <si>
    <t>EJIDO LAS CUCHILLAS</t>
  </si>
  <si>
    <t>EJIDO JESUS MARIA</t>
  </si>
  <si>
    <t>PR-15GU311</t>
  </si>
  <si>
    <t>PR-15GU312</t>
  </si>
  <si>
    <t>LAS FLORES NO.1</t>
  </si>
  <si>
    <t>PR-15GU042</t>
  </si>
  <si>
    <t>AMPLIACION DEL SISTEMA ELECTRIFICACION (SECT. TAVO ROBLES)</t>
  </si>
  <si>
    <t>PR-15GU043</t>
  </si>
  <si>
    <t>PR-15GU044</t>
  </si>
  <si>
    <t>PR-15GU045</t>
  </si>
  <si>
    <t>PR-15GU046</t>
  </si>
  <si>
    <t>PR-15GU047</t>
  </si>
  <si>
    <t>PR-15GU048</t>
  </si>
  <si>
    <t>PR-15GU049</t>
  </si>
  <si>
    <t>PR-15GU050</t>
  </si>
  <si>
    <t>PR-15GU051</t>
  </si>
  <si>
    <t>PR-15GU052</t>
  </si>
  <si>
    <t>PR-15GU053</t>
  </si>
  <si>
    <t>PR-15GU054</t>
  </si>
  <si>
    <t>PR-15GU055</t>
  </si>
  <si>
    <t>PR-15GU056</t>
  </si>
  <si>
    <t>PR-15GU057</t>
  </si>
  <si>
    <t>AMPLIACION DEL SISTEMA DE ELECTRIFICAION (SECT. NUEVO GUASAVE</t>
  </si>
  <si>
    <t>SEGUNDA ETAPA)</t>
  </si>
  <si>
    <t>AMPLIACION DEL SISTEMA DE ELECTRIFICACION (SECT. COL. 10 DE MAYO)</t>
  </si>
  <si>
    <t xml:space="preserve"> DEL VALLE)</t>
  </si>
  <si>
    <t xml:space="preserve">AMPLIACION DEL SISTEMA DE ELECTRIFICAION (SECT. COL. JARDINES </t>
  </si>
  <si>
    <t>OCORO)</t>
  </si>
  <si>
    <t xml:space="preserve">AMPLIACION DEL SISTEMA DE ELECTRIFICACION (SECT. COL. AMPLIACION </t>
  </si>
  <si>
    <t>CULIACAN)</t>
  </si>
  <si>
    <t xml:space="preserve">AMPLIACION DEL SISTEMA DE ELECTRIFICACION (SECT. CALLE RIO </t>
  </si>
  <si>
    <t>AMPLIACION DEL SISTEMA DE ELECTRIFICACION (SECT. POLIDUCTO PE-</t>
  </si>
  <si>
    <t>MEX ENTRE G. CALDERON Y CANAL DE RIEGO)</t>
  </si>
  <si>
    <t>AMPLIACION DEL SISTEMA DE ELECTRIFICACION</t>
  </si>
  <si>
    <t>AMPLIACION DEL SISTEMA DE ELECTRIFICACION (SECT. CALLE MIGUEL</t>
  </si>
  <si>
    <t>HIDALGO)</t>
  </si>
  <si>
    <t>AMPLIACION DEL SISTEMA DE ELECTRIFICACION (SECT. CHUY ORTIZ)</t>
  </si>
  <si>
    <t xml:space="preserve">AMPLIACION DEL SISTEMA DE ELECTRIFICACION (SECT. NUEVO PEGADO </t>
  </si>
  <si>
    <t>AL DREN)</t>
  </si>
  <si>
    <t>AMPLIACION DEL SISTEMA DE ELECTRIFICACION SEGUNDA ETAPA</t>
  </si>
  <si>
    <t>AMPLIACION DEL SISTEMA DE ELECTRIFICACION (SECT. ARROYO)</t>
  </si>
  <si>
    <t>EL TAJITO</t>
  </si>
  <si>
    <t xml:space="preserve">RANCHITO DE CASTRO </t>
  </si>
  <si>
    <t>EL VARAL</t>
  </si>
  <si>
    <t>PR-15GU058</t>
  </si>
  <si>
    <t>AMPLIACION DEL SISTEMA DE ELECTRIFICACION (SECT. CALLEJON ARTI-</t>
  </si>
  <si>
    <t>CULO 3RO.)</t>
  </si>
  <si>
    <t>PR-15GU300</t>
  </si>
  <si>
    <t>AMPLIACION DE LA RED DE ELECTRIFICACION, DE LA COLONIA</t>
  </si>
  <si>
    <t>PRECARISTA(TERCERA ETAPA)</t>
  </si>
  <si>
    <t>PR-15GU301</t>
  </si>
  <si>
    <t>AMPLIACION DEL SISTEMA ELECTRICO (SECT. ESPALDAS DEL ESTADIO)</t>
  </si>
  <si>
    <t>PR-15GU302</t>
  </si>
  <si>
    <t>AMPLIACION DEL SISTEMA ELECTRICO (SECT. ERNESTINA SANCHEZ RO-</t>
  </si>
  <si>
    <t>CHA)</t>
  </si>
  <si>
    <t>PR-15GU303</t>
  </si>
  <si>
    <t>AMPLIACION DEL SISTEMA ELECTRICO (SECT. MARTHA HERNANDEZ JUA-</t>
  </si>
  <si>
    <t>REZ)</t>
  </si>
  <si>
    <t>PR-15GU304</t>
  </si>
  <si>
    <t>AMPLIACION DEL SISTEMA ELECTRICO (SECT. TAVO PEÑUELAS)</t>
  </si>
  <si>
    <t>PR-15GU305</t>
  </si>
  <si>
    <t>AMPLIACION DEL SISTEMA ELECTRICO (SECT. CALLE PUERTO DE MAZA-</t>
  </si>
  <si>
    <t>TLAN COL.98)</t>
  </si>
  <si>
    <t>PR-15GU306</t>
  </si>
  <si>
    <t>AMPLIACION DEL SISTEMA ELECTRICO</t>
  </si>
  <si>
    <t>PR-15GU307</t>
  </si>
  <si>
    <t>AMPLIACION DEL SISTEMA ELECTRICO (SECT. ELPIDIA LEYVA AHUMADA)</t>
  </si>
  <si>
    <t>CAMPO EL TAJIN</t>
  </si>
  <si>
    <t>PUEBLO VIEJO</t>
  </si>
  <si>
    <t>COL. STASE</t>
  </si>
  <si>
    <t>EL COLORADO</t>
  </si>
  <si>
    <t>PALOS VERDES</t>
  </si>
  <si>
    <t>LA COFRADIA</t>
  </si>
  <si>
    <t>EL AMOLE</t>
  </si>
  <si>
    <t>Subclasificacion: ELECTRIFICACION</t>
  </si>
  <si>
    <t>Subclasificacion: TECHO FIRME</t>
  </si>
  <si>
    <t>PR-15GU073</t>
  </si>
  <si>
    <t>CONSTRUCCION DE TECHOS (PDZP)</t>
  </si>
  <si>
    <t>Subclasificacion: PRIMARIA (DOTACION DE SERVICIOS BASICOS: AGUA, ELECTRICIDAD Y DRENAJE)</t>
  </si>
  <si>
    <t>PR-15GU081</t>
  </si>
  <si>
    <t>MEJORAMIENTO ELECTRICO EN ESCUELA PRIMARIA MAESTRO RURAL</t>
  </si>
  <si>
    <t>PR-15GU084</t>
  </si>
  <si>
    <t>PR-15GU085</t>
  </si>
  <si>
    <t>PR-15GU086</t>
  </si>
  <si>
    <t>PR-15GU087</t>
  </si>
  <si>
    <t>PR-15GU088</t>
  </si>
  <si>
    <t>PR-15GU089</t>
  </si>
  <si>
    <t>PR-15GU090</t>
  </si>
  <si>
    <t>MEJORAMIENTO ELECTRICO EN ESCUELA PRIMARIA JOSE MARIA MORE-</t>
  </si>
  <si>
    <t>LOS.</t>
  </si>
  <si>
    <t>CONSTRUCCION DE SUBESTACION Y REHABILITACION ELECTRICA EN ES-</t>
  </si>
  <si>
    <t>CUELA PRIMARIA REFORMA AGRARIA</t>
  </si>
  <si>
    <t>MEJORAMIENTO ELECTRICO EN ESCUELA PRIMARIA ADOLFO LOPEZ MA-</t>
  </si>
  <si>
    <t>TEOS.</t>
  </si>
  <si>
    <t>MEJORAMIENTO ELECTRICO EN ESCUELA PRIMARIA FRANCISCO I. MADE-</t>
  </si>
  <si>
    <t>RO.</t>
  </si>
  <si>
    <t>MEJORAMIENTO ELECTRICO EN ESCUELA PRIMARIA EMILIANO ZAPATA</t>
  </si>
  <si>
    <t>CUELA PRIMARIA LAZARO CARDENAS.</t>
  </si>
  <si>
    <t>MEJORAMIENTO ELECTRICO EN ESCUELA PRIMARIA JUSTO SIERRA</t>
  </si>
  <si>
    <t>LA BRECHA</t>
  </si>
  <si>
    <t>CALLEJONES DE GUASAVITO</t>
  </si>
  <si>
    <t>COREREPE</t>
  </si>
  <si>
    <t>Subclasificacion: SECUNDARIA (DOTACION DE SERVICIOS BASICOS: AGUA, ELECTRICIDAD Y DRENAJE)</t>
  </si>
  <si>
    <t>PR-15GU091</t>
  </si>
  <si>
    <t>MEJORAMIENTO ELECTRICO EN ESCUELA SECUNDARIA NETZAHUALCO-</t>
  </si>
  <si>
    <t>YOTL.</t>
  </si>
  <si>
    <t>Subclasificacion: PRIMARIA (AULA)</t>
  </si>
  <si>
    <t>MEJORAMIENTO.-</t>
  </si>
  <si>
    <t>PR-15GU092</t>
  </si>
  <si>
    <t>MEJORAMIENTO GENERAL EN JARDIN DE NIÑOS IGNACIO ALLENDE</t>
  </si>
  <si>
    <t>PR-15GU093</t>
  </si>
  <si>
    <t>REHABILITACION DE VENTANAS EN JARDIN DE NIÑOS LAZARO CARDENAS</t>
  </si>
  <si>
    <t>PR-15GU094</t>
  </si>
  <si>
    <t>PR-15GU095</t>
  </si>
  <si>
    <t>PR-15GU096</t>
  </si>
  <si>
    <t>PR-15GU097</t>
  </si>
  <si>
    <t>REHABILITACION DE TECHOS EN JARDIN DE NIÑOS JOSEFA ORTIZ DE DO-</t>
  </si>
  <si>
    <t>MINGUEZ.</t>
  </si>
  <si>
    <t>REHABILITACION GENERAL EN JARDIN DE NIÑOS AQUILES SERDAN</t>
  </si>
  <si>
    <t>IMPERMEABILIZACION EN JARDIN DE NIÑOS JUANA DE ARCO</t>
  </si>
  <si>
    <t>IMPERMEABILIZACION EN JARDIN DE NIÑOS JOSE MARIA IGLESIAS</t>
  </si>
  <si>
    <t>CASA BLANCA</t>
  </si>
  <si>
    <t>JAVIER ROJO GOMEZ</t>
  </si>
  <si>
    <t>VALLE CAMPESTRE</t>
  </si>
  <si>
    <t>PR-15GU098</t>
  </si>
  <si>
    <t>PR-15GU099</t>
  </si>
  <si>
    <t>PR-15GU100</t>
  </si>
  <si>
    <t>PR-15GU101</t>
  </si>
  <si>
    <t>PR-15GU102</t>
  </si>
  <si>
    <t>PR-15GU103</t>
  </si>
  <si>
    <t>PR-15GU104</t>
  </si>
  <si>
    <t>MEJORAMIENTO (IMPERMEABILIZACION) EN ESCUELA PRIMARIA NARCI-</t>
  </si>
  <si>
    <t>SO MENDOZA.</t>
  </si>
  <si>
    <t>IMPERMEABILIZACION EN ESCUELA PRIMARIA VICENTE GUERRERO</t>
  </si>
  <si>
    <t>REHABILITACION DE APLANADOS EN ESCUELA PRIMARIA JOSE MARIA</t>
  </si>
  <si>
    <t>MORELOS.</t>
  </si>
  <si>
    <t>MEJORAMIENTO DE AULAS EN ESCUELA PRIMARIA BENITO JUAREZ</t>
  </si>
  <si>
    <t>MEJORAMIENTO DE AULAS EN ESCUELA PRIMARIA TIERRA Y LIBERTAD</t>
  </si>
  <si>
    <t>MEJORAMIENTO DE AULAS Y BAÑOS EN ESCUELA PRIMARIA ADOLFO RUIZ</t>
  </si>
  <si>
    <t>CORTINES.</t>
  </si>
  <si>
    <t>CAMBIO DE VENTANAS EN ESCUELA PRIMARIA JUSTO SIERRA</t>
  </si>
  <si>
    <t>EL TECOMATE</t>
  </si>
  <si>
    <t>SAN JOACHIN</t>
  </si>
  <si>
    <t>EJ. EMILIANO ZAPATA</t>
  </si>
  <si>
    <t>LOS SOLARES</t>
  </si>
  <si>
    <t>Subclasificacion: SECUNDARIA (AULA)</t>
  </si>
  <si>
    <t>PR-15GU105</t>
  </si>
  <si>
    <t>PR-15GU106</t>
  </si>
  <si>
    <t>REHABILITACION DE TECHOS EN ESCUELA SECUNDARIA TECNICA NO.35</t>
  </si>
  <si>
    <t>CAMBIO DE PUERTAS Y VENTANAS EN ESCUELA SECUNDARIA PRIMERO</t>
  </si>
  <si>
    <t>DE MAYO.</t>
  </si>
  <si>
    <t>PR-15GU107</t>
  </si>
  <si>
    <t>PR-15GU108</t>
  </si>
  <si>
    <t>PR-15GU109</t>
  </si>
  <si>
    <t>Subclasificacion: TECHADO EN AREAS DE IMPARTICION DE EDUCACION FISICA</t>
  </si>
  <si>
    <t xml:space="preserve">CONSTRUCCION DE TECHUMBRE METALICA EN ESCUELA SECUNDARIA </t>
  </si>
  <si>
    <t>FEDERAL INSURGENTES</t>
  </si>
  <si>
    <t xml:space="preserve">CONSTRUCCION DE TECHUMBRE METALICA EN JARDIN DE NIÑOS 24 DE </t>
  </si>
  <si>
    <t>FEBRERO</t>
  </si>
  <si>
    <t>CONSTRUCCION DE TECHUMBRE METALICA EN JARDIN DE NIÑOS NIÑOS</t>
  </si>
  <si>
    <t>HEROES.</t>
  </si>
  <si>
    <t>PR-15GU110</t>
  </si>
  <si>
    <t>PR-15GU111</t>
  </si>
  <si>
    <t>Subclasificacion: PREESCOLAR (BARDAS PERIMETRALES)</t>
  </si>
  <si>
    <t>CONSTRUCCION DE CERCA PERIMETRAL EN JARDIN DE NIÑOS RAMON</t>
  </si>
  <si>
    <t>LOPEZ VELARDE.</t>
  </si>
  <si>
    <t>CONSTRUCCION DE CERCA PERIMETRAL EN JARDIN DE NIÑOS EMILIANO</t>
  </si>
  <si>
    <t>ZAPATA.</t>
  </si>
  <si>
    <t>Subclasificacion: PRIMARIA (BARDAS PERIMETRALES)</t>
  </si>
  <si>
    <t>PR-15GU113</t>
  </si>
  <si>
    <t>PR-15GU114</t>
  </si>
  <si>
    <t>CONSTRUCCION DE CERCA PERIMETRAL EN ESCUELA PRIMARIA VICENTE</t>
  </si>
  <si>
    <t>GUERRERO.</t>
  </si>
  <si>
    <t>CONSTRUCCION DE CERCA PERIMETRAL EN ESCUELA PRIMARIA MACA-</t>
  </si>
  <si>
    <t>RIO GAXIOLA.</t>
  </si>
  <si>
    <t>Subclasificacion: SECUNDARIA (BARDAS PERIMETRALES)</t>
  </si>
  <si>
    <t>PR-15GU115</t>
  </si>
  <si>
    <t>PR-15GU116</t>
  </si>
  <si>
    <t>PR-15GU117</t>
  </si>
  <si>
    <t>CONSTRUCCION DE CERCA PERIMETRAL EN ESCUELA SECUNDARIA MEL-</t>
  </si>
  <si>
    <t>CHOR OCAMPO.</t>
  </si>
  <si>
    <t>CONSTRUCCION DE CERCA PERIMETRAL EN ESCUELA SECUNDARIA JE-</t>
  </si>
  <si>
    <t>SUS HUESS BON.</t>
  </si>
  <si>
    <t>CONSTRUCCION DE CERCA PERIMETRAL EN ESCUELA SECUNDARIA RE-</t>
  </si>
  <si>
    <t>NACIMIENTO.</t>
  </si>
  <si>
    <t>SAN MARCIAL</t>
  </si>
  <si>
    <t>SAN FRANCISCO DE CAPOMOS</t>
  </si>
  <si>
    <t>LAS PLAYAS</t>
  </si>
  <si>
    <t>PR-15GU118</t>
  </si>
  <si>
    <t>PR-15GU119</t>
  </si>
  <si>
    <t>PR-15GU120</t>
  </si>
  <si>
    <t>PR-15GU121</t>
  </si>
  <si>
    <t>PR-15GU122</t>
  </si>
  <si>
    <t>PR-15GU123</t>
  </si>
  <si>
    <t>PR-15GU124</t>
  </si>
  <si>
    <t>PR-15GU125</t>
  </si>
  <si>
    <t>PR-15GU126</t>
  </si>
  <si>
    <t>PR-15GU127</t>
  </si>
  <si>
    <t>PR-15GU128</t>
  </si>
  <si>
    <t>PR-15GU129</t>
  </si>
  <si>
    <t>CONSTRUCCION DE COMEDOR ESCOLAR EN ESCUELA PRIMARIA FRAN-</t>
  </si>
  <si>
    <t>CISCO I. MADERO.</t>
  </si>
  <si>
    <t>Subclasificacion: PRIMARIA (COMEDOR ESCOLAR)</t>
  </si>
  <si>
    <t>EQUIPAMIENTO DE COMEDOR ESCOLAR EN ESCUELA PRIMARIA FRAN-</t>
  </si>
  <si>
    <t>Subclasificacion: PREESCOLAR (SANITARIO)</t>
  </si>
  <si>
    <t>CONSTRUCCION DE MODULO SANITARIO EN JARDIN DE NIÑOS RAUL</t>
  </si>
  <si>
    <t>INZUNZA.</t>
  </si>
  <si>
    <t>Subclasificacion: PRIMARIA (SANITARIO)</t>
  </si>
  <si>
    <t xml:space="preserve">CONSTRUCCION DE MODULO SANITARIO EN ESCUELA PRIMARIA JOSEFA </t>
  </si>
  <si>
    <t>ORTIZ DE DOMINGUEZ.</t>
  </si>
  <si>
    <t>CONSTRUCCION DE MODULO SANITARIO EN ESCUELA PRIMARIA VIVA ME-</t>
  </si>
  <si>
    <t>XICO.</t>
  </si>
  <si>
    <t>CONSTRUCCION DE MODULO SANITARIO EN ESCUELA PRIMARIA MATA-</t>
  </si>
  <si>
    <t>MATAMOROS.</t>
  </si>
  <si>
    <t>CONSTRUCCION DE MODULO SANITARIOEN ESCUELA PRIMARIA ADOLFO</t>
  </si>
  <si>
    <t>LOPEZ MATEOS.</t>
  </si>
  <si>
    <t>Subclasificacion: SECUNDARIA (SANITARIO)</t>
  </si>
  <si>
    <t>CONSTRUCCION DE MODULO SANITARIO EN ESCUELA SECUNDARIA TELE-</t>
  </si>
  <si>
    <t>SECUNDARIA NO. 109</t>
  </si>
  <si>
    <t>Subclasificacion: PREESCOLAR (AULA)</t>
  </si>
  <si>
    <t>CONSTRUCCION DE AULA EN JARDIN DE NIÑOS RAUL INZUNZA</t>
  </si>
  <si>
    <t>CONSTRUCCION DE AULA EN JARDIN DE NIÑOS ADOLFO RUIZ CORTINES</t>
  </si>
  <si>
    <t>CNSTRUCCION DE AULA EN ESCUELA PRIMARIA INOCENSIA GIL</t>
  </si>
  <si>
    <t>CONSTRUCCION DE AULA EN ESCUELA PRIMARIA INDEPENDENCIA</t>
  </si>
  <si>
    <t>GALLO DE LIMONES</t>
  </si>
  <si>
    <t>LOS PINITOS</t>
  </si>
  <si>
    <t>CALLEJONES DE TAMAZULA</t>
  </si>
  <si>
    <t>PR-15GU130</t>
  </si>
  <si>
    <t>CONSTRUCCION DE AULA EN ESCUELA SECUNDARIA TECNICA NO.6</t>
  </si>
  <si>
    <t>PR-15GU131</t>
  </si>
  <si>
    <t>MEJORAMIENTO EN JARDIN DE NIÑOS EL PIPILA</t>
  </si>
  <si>
    <t>PR-15GU313</t>
  </si>
  <si>
    <t>CONSTRUCCION DE COMEDOR ESCOLAR EN ESCUELA PRIMARIA 5 DE FE-</t>
  </si>
  <si>
    <t>BRERO.</t>
  </si>
  <si>
    <t>PR-15GU314</t>
  </si>
  <si>
    <t>EQUIPAMIENTO DE COMEDOR ESCOLAR EN ESCUELA PRIMARIA 5 DE FE-</t>
  </si>
  <si>
    <t>RANCHITO DE INZUNZA</t>
  </si>
  <si>
    <t>PR-15GU132</t>
  </si>
  <si>
    <t>PR-15GU133</t>
  </si>
  <si>
    <t>TOTAL EJERCICIO 2015</t>
  </si>
  <si>
    <t>PR-15GU400</t>
  </si>
  <si>
    <t xml:space="preserve">AMPLIACION DEL SISTEMA DE ELECTRIFICACIONFRACC. EL MIRADOR </t>
  </si>
  <si>
    <t>(SECT. JOSE ANTONIO HEREDIA PORTUGAL)</t>
  </si>
  <si>
    <t>TECOMATE</t>
  </si>
  <si>
    <t>PR-15GU401</t>
  </si>
  <si>
    <t>MEJORAMIENTO DE JARDIN DE NIÑOS ARMANDO LEYSON</t>
  </si>
  <si>
    <t>COL. SAN FERNANDO</t>
  </si>
  <si>
    <t>PR-15GU402</t>
  </si>
  <si>
    <t>CONSTRUCCION DE AULA AISLADA EN JARDIN DE NIÑOS NUEVA CREACION</t>
  </si>
  <si>
    <t>PR-15GU403</t>
  </si>
  <si>
    <t>MEJORAMIENTO DE AULAS EN ESCUELA PRIMARIA FRANCISCO I. MA-</t>
  </si>
  <si>
    <t>DERO.</t>
  </si>
  <si>
    <t>PR-15GU501</t>
  </si>
  <si>
    <t xml:space="preserve">MEJORAMIENTO ELECTRICO Y SUBESTACION EN ESCUELA PRIMARIA </t>
  </si>
  <si>
    <t>AMADO NERVO</t>
  </si>
  <si>
    <t>EL TORTUGO</t>
  </si>
  <si>
    <t>PR-15GU502</t>
  </si>
  <si>
    <t xml:space="preserve">CONSTRUCCION DE CERCA PERIMETRALEN JARDIN DE NIÑOS MARIA </t>
  </si>
  <si>
    <t>ENRIQUETA PEREYRA</t>
  </si>
  <si>
    <t>UTATAVE</t>
  </si>
  <si>
    <t>PR-15GU503</t>
  </si>
  <si>
    <t>CONSTRUCCION DE COMEDOR ESCOLAR EN ESCUELA PRIMARIA EUS-</t>
  </si>
  <si>
    <t>TAQUIO BUELNA</t>
  </si>
  <si>
    <t>LAS PARRITAS</t>
  </si>
  <si>
    <t>EJERCIDO 2014</t>
  </si>
  <si>
    <t>EJERCIDO 2013</t>
  </si>
  <si>
    <t>SALDO 2015</t>
  </si>
  <si>
    <t>SALDO 2014</t>
  </si>
  <si>
    <t>EJERCIDO 2015</t>
  </si>
  <si>
    <t>SALDO 2013</t>
  </si>
  <si>
    <t>SALDOS</t>
  </si>
  <si>
    <t>EJERCIDO REND. 2015</t>
  </si>
  <si>
    <t>SALDO REND. 2015</t>
  </si>
  <si>
    <t>TOTAL EJERCIDO</t>
  </si>
  <si>
    <t>TOTAL SALDOS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</si>
</sst>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$&quot;#,##0"/>
    <numFmt numFmtId="166" formatCode="&quot;$&quot;#,##0.00"/>
    <numFmt numFmtId="167" formatCode="[$-80A]dddd\,\ dd&quot; de &quot;mmmm&quot; de &quot;yyyy"/>
    <numFmt numFmtId="168" formatCode="_-[$€-2]* #,##0.00_-;\-[$€-2]* #,##0.00_-;_-[$€-2]* &quot;-&quot;??_-"/>
    <numFmt numFmtId="169" formatCode="#,##0.000"/>
    <numFmt numFmtId="170" formatCode="#,##0.0"/>
    <numFmt numFmtId="171" formatCode="_-* #,##0.0_-;\-* #,##0.0_-;_-* &quot;-&quot;??_-;_-@_-"/>
    <numFmt numFmtId="172" formatCode="_-* #,##0_-;\-* #,##0_-;_-* &quot;-&quot;??_-;_-@_-"/>
    <numFmt numFmtId="173" formatCode="_-* #,##0.000_-;\-* #,##0.000_-;_-* &quot;-&quot;??_-;_-@_-"/>
    <numFmt numFmtId="174" formatCode="_-* #,##0.0000_-;\-* #,##0.0000_-;_-* &quot;-&quot;??_-;_-@_-"/>
    <numFmt numFmtId="175" formatCode="_-&quot;$&quot;* #,##0.0_-;\-&quot;$&quot;* #,##0.0_-;_-&quot;$&quot;* &quot;-&quot;??_-;_-@_-"/>
    <numFmt numFmtId="176" formatCode="_-&quot;$&quot;* #,##0_-;\-&quot;$&quot;* #,##0_-;_-&quot;$&quot;* &quot;-&quot;??_-;_-@_-"/>
    <numFmt numFmtId="177" formatCode="#,##0.00000000000"/>
    <numFmt numFmtId="178" formatCode="#,##0.000000000000"/>
    <numFmt numFmtId="179" formatCode="#,##0.0000000000000"/>
    <numFmt numFmtId="180" formatCode="#,##0.00000000000000"/>
    <numFmt numFmtId="181" formatCode="#,##0.0000000000"/>
    <numFmt numFmtId="182" formatCode="#,##0.000000000"/>
    <numFmt numFmtId="183" formatCode="#,##0.00000000"/>
    <numFmt numFmtId="184" formatCode="#,##0.0000000"/>
    <numFmt numFmtId="185" formatCode="#,##0.000000"/>
    <numFmt numFmtId="186" formatCode="#,##0.00000"/>
    <numFmt numFmtId="187" formatCode="#,##0.0000"/>
    <numFmt numFmtId="188" formatCode="_-* #,##0.00000_-;\-* #,##0.00000_-;_-* &quot;-&quot;??_-;_-@_-"/>
    <numFmt numFmtId="189" formatCode="_-[$$-80A]* #,##0.00_-;\-[$$-80A]* #,##0.00_-;_-[$$-80A]* &quot;-&quot;??_-;_-@_-"/>
    <numFmt numFmtId="190" formatCode="[$-80A]hh:mm:ss\ AM/PM"/>
    <numFmt numFmtId="191" formatCode="_-[$$-409]* #,##0.00_ ;_-[$$-409]* \-#,##0.00\ ;_-[$$-409]* &quot;-&quot;??_ ;_-@_ "/>
    <numFmt numFmtId="192" formatCode="[$-80A]dddd\,\ d&quot; de &quot;mmmm&quot; de &quot;yyyy"/>
    <numFmt numFmtId="193" formatCode="0.000"/>
    <numFmt numFmtId="194" formatCode="0.0000"/>
  </numFmts>
  <fonts count="5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b/>
      <sz val="3"/>
      <name val="Arial"/>
      <family val="2"/>
    </font>
    <font>
      <sz val="3.5"/>
      <name val="Arial"/>
      <family val="2"/>
    </font>
    <font>
      <b/>
      <sz val="4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>
        <color indexed="63"/>
      </right>
      <top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56" applyFont="1">
      <alignment/>
      <protection/>
    </xf>
    <xf numFmtId="0" fontId="4" fillId="0" borderId="10" xfId="56" applyFont="1" applyBorder="1" applyAlignment="1">
      <alignment horizontal="center"/>
      <protection/>
    </xf>
    <xf numFmtId="0" fontId="0" fillId="0" borderId="11" xfId="56" applyFont="1" applyBorder="1">
      <alignment/>
      <protection/>
    </xf>
    <xf numFmtId="0" fontId="4" fillId="0" borderId="12" xfId="56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0" fontId="4" fillId="0" borderId="14" xfId="56" applyFont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4" fillId="0" borderId="16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0" fillId="0" borderId="13" xfId="56" applyFont="1" applyBorder="1">
      <alignment/>
      <protection/>
    </xf>
    <xf numFmtId="4" fontId="0" fillId="0" borderId="18" xfId="56" applyNumberFormat="1" applyFont="1" applyBorder="1">
      <alignment/>
      <protection/>
    </xf>
    <xf numFmtId="4" fontId="0" fillId="0" borderId="19" xfId="56" applyNumberFormat="1" applyFont="1" applyBorder="1">
      <alignment/>
      <protection/>
    </xf>
    <xf numFmtId="4" fontId="0" fillId="0" borderId="13" xfId="56" applyNumberFormat="1" applyFont="1" applyBorder="1">
      <alignment/>
      <protection/>
    </xf>
    <xf numFmtId="4" fontId="0" fillId="0" borderId="20" xfId="56" applyNumberFormat="1" applyFont="1" applyBorder="1">
      <alignment/>
      <protection/>
    </xf>
    <xf numFmtId="0" fontId="0" fillId="0" borderId="20" xfId="56" applyFont="1" applyBorder="1">
      <alignment/>
      <protection/>
    </xf>
    <xf numFmtId="0" fontId="0" fillId="0" borderId="18" xfId="56" applyFont="1" applyBorder="1">
      <alignment/>
      <protection/>
    </xf>
    <xf numFmtId="0" fontId="0" fillId="0" borderId="19" xfId="56" applyFont="1" applyBorder="1">
      <alignment/>
      <protection/>
    </xf>
    <xf numFmtId="4" fontId="4" fillId="0" borderId="13" xfId="56" applyNumberFormat="1" applyFont="1" applyBorder="1" applyAlignment="1">
      <alignment/>
      <protection/>
    </xf>
    <xf numFmtId="4" fontId="0" fillId="0" borderId="13" xfId="56" applyNumberFormat="1" applyFont="1" applyBorder="1" applyAlignment="1">
      <alignment/>
      <protection/>
    </xf>
    <xf numFmtId="49" fontId="0" fillId="0" borderId="13" xfId="56" applyNumberFormat="1" applyFont="1" applyBorder="1" applyAlignment="1">
      <alignment/>
      <protection/>
    </xf>
    <xf numFmtId="0" fontId="0" fillId="0" borderId="13" xfId="56" applyFont="1" applyFill="1" applyBorder="1">
      <alignment/>
      <protection/>
    </xf>
    <xf numFmtId="4" fontId="4" fillId="0" borderId="13" xfId="56" applyNumberFormat="1" applyFont="1" applyBorder="1">
      <alignment/>
      <protection/>
    </xf>
    <xf numFmtId="49" fontId="4" fillId="0" borderId="13" xfId="56" applyNumberFormat="1" applyFont="1" applyBorder="1" applyAlignment="1">
      <alignment/>
      <protection/>
    </xf>
    <xf numFmtId="0" fontId="0" fillId="0" borderId="21" xfId="56" applyFont="1" applyBorder="1">
      <alignment/>
      <protection/>
    </xf>
    <xf numFmtId="0" fontId="0" fillId="0" borderId="22" xfId="56" applyFont="1" applyBorder="1">
      <alignment/>
      <protection/>
    </xf>
    <xf numFmtId="0" fontId="0" fillId="0" borderId="23" xfId="56" applyFont="1" applyBorder="1">
      <alignment/>
      <protection/>
    </xf>
    <xf numFmtId="0" fontId="4" fillId="0" borderId="0" xfId="56" applyFont="1">
      <alignment/>
      <protection/>
    </xf>
    <xf numFmtId="4" fontId="4" fillId="0" borderId="12" xfId="56" applyNumberFormat="1" applyFont="1" applyBorder="1">
      <alignment/>
      <protection/>
    </xf>
    <xf numFmtId="0" fontId="7" fillId="0" borderId="0" xfId="56" applyFont="1">
      <alignment/>
      <protection/>
    </xf>
    <xf numFmtId="4" fontId="7" fillId="0" borderId="0" xfId="56" applyNumberFormat="1" applyFont="1">
      <alignment/>
      <protection/>
    </xf>
    <xf numFmtId="0" fontId="8" fillId="0" borderId="0" xfId="56" applyFont="1">
      <alignment/>
      <protection/>
    </xf>
    <xf numFmtId="4" fontId="8" fillId="0" borderId="0" xfId="56" applyNumberFormat="1" applyFont="1">
      <alignment/>
      <protection/>
    </xf>
    <xf numFmtId="0" fontId="1" fillId="0" borderId="0" xfId="56" applyFont="1">
      <alignment/>
      <protection/>
    </xf>
    <xf numFmtId="0" fontId="2" fillId="0" borderId="0" xfId="56" applyFont="1">
      <alignment/>
      <protection/>
    </xf>
    <xf numFmtId="4" fontId="3" fillId="0" borderId="0" xfId="56" applyNumberFormat="1" applyFont="1">
      <alignment/>
      <protection/>
    </xf>
    <xf numFmtId="0" fontId="0" fillId="0" borderId="10" xfId="56" applyFont="1" applyBorder="1">
      <alignment/>
      <protection/>
    </xf>
    <xf numFmtId="43" fontId="0" fillId="0" borderId="24" xfId="56" applyNumberFormat="1" applyFont="1" applyBorder="1">
      <alignment/>
      <protection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29" xfId="0" applyFont="1" applyFill="1" applyBorder="1" applyAlignment="1">
      <alignment/>
    </xf>
    <xf numFmtId="43" fontId="10" fillId="0" borderId="29" xfId="0" applyNumberFormat="1" applyFont="1" applyBorder="1" applyAlignment="1">
      <alignment/>
    </xf>
    <xf numFmtId="0" fontId="10" fillId="0" borderId="30" xfId="0" applyFont="1" applyBorder="1" applyAlignment="1">
      <alignment/>
    </xf>
    <xf numFmtId="43" fontId="10" fillId="0" borderId="30" xfId="0" applyNumberFormat="1" applyFont="1" applyBorder="1" applyAlignment="1">
      <alignment/>
    </xf>
    <xf numFmtId="0" fontId="10" fillId="33" borderId="31" xfId="0" applyFont="1" applyFill="1" applyBorder="1" applyAlignment="1">
      <alignment/>
    </xf>
    <xf numFmtId="43" fontId="9" fillId="33" borderId="31" xfId="0" applyNumberFormat="1" applyFont="1" applyFill="1" applyBorder="1" applyAlignment="1">
      <alignment/>
    </xf>
    <xf numFmtId="0" fontId="9" fillId="0" borderId="29" xfId="0" applyFont="1" applyBorder="1" applyAlignment="1">
      <alignment horizontal="left"/>
    </xf>
    <xf numFmtId="0" fontId="11" fillId="34" borderId="32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/>
    </xf>
    <xf numFmtId="0" fontId="11" fillId="34" borderId="35" xfId="0" applyFont="1" applyFill="1" applyBorder="1" applyAlignment="1">
      <alignment horizontal="center"/>
    </xf>
    <xf numFmtId="43" fontId="11" fillId="34" borderId="35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7" xfId="0" applyBorder="1" applyAlignment="1">
      <alignment/>
    </xf>
    <xf numFmtId="43" fontId="10" fillId="0" borderId="28" xfId="0" applyNumberFormat="1" applyFont="1" applyBorder="1" applyAlignment="1">
      <alignment/>
    </xf>
    <xf numFmtId="2" fontId="11" fillId="34" borderId="36" xfId="0" applyNumberFormat="1" applyFont="1" applyFill="1" applyBorder="1" applyAlignment="1">
      <alignment horizontal="center"/>
    </xf>
    <xf numFmtId="43" fontId="10" fillId="0" borderId="37" xfId="0" applyNumberFormat="1" applyFont="1" applyBorder="1" applyAlignment="1">
      <alignment/>
    </xf>
    <xf numFmtId="2" fontId="12" fillId="34" borderId="38" xfId="0" applyNumberFormat="1" applyFont="1" applyFill="1" applyBorder="1" applyAlignment="1">
      <alignment/>
    </xf>
    <xf numFmtId="2" fontId="11" fillId="34" borderId="39" xfId="0" applyNumberFormat="1" applyFont="1" applyFill="1" applyBorder="1" applyAlignment="1">
      <alignment horizontal="center"/>
    </xf>
    <xf numFmtId="43" fontId="13" fillId="0" borderId="29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0" fontId="13" fillId="0" borderId="29" xfId="0" applyFont="1" applyBorder="1" applyAlignment="1">
      <alignment/>
    </xf>
    <xf numFmtId="43" fontId="13" fillId="0" borderId="3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9" fillId="0" borderId="28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1" fillId="34" borderId="41" xfId="0" applyFont="1" applyFill="1" applyBorder="1" applyAlignment="1">
      <alignment horizontal="center" vertical="center"/>
    </xf>
    <xf numFmtId="0" fontId="9" fillId="0" borderId="42" xfId="0" applyFont="1" applyBorder="1" applyAlignment="1">
      <alignment/>
    </xf>
    <xf numFmtId="0" fontId="16" fillId="0" borderId="29" xfId="0" applyFont="1" applyBorder="1" applyAlignment="1">
      <alignment horizontal="left"/>
    </xf>
    <xf numFmtId="0" fontId="9" fillId="0" borderId="43" xfId="0" applyFont="1" applyBorder="1" applyAlignment="1">
      <alignment horizontal="left"/>
    </xf>
    <xf numFmtId="0" fontId="16" fillId="0" borderId="30" xfId="0" applyFont="1" applyBorder="1" applyAlignment="1">
      <alignment horizontal="left"/>
    </xf>
    <xf numFmtId="0" fontId="16" fillId="0" borderId="43" xfId="0" applyFont="1" applyBorder="1" applyAlignment="1">
      <alignment horizontal="left"/>
    </xf>
    <xf numFmtId="43" fontId="17" fillId="34" borderId="35" xfId="0" applyNumberFormat="1" applyFont="1" applyFill="1" applyBorder="1" applyAlignment="1">
      <alignment horizontal="center"/>
    </xf>
    <xf numFmtId="2" fontId="10" fillId="0" borderId="29" xfId="0" applyNumberFormat="1" applyFont="1" applyBorder="1" applyAlignment="1">
      <alignment/>
    </xf>
    <xf numFmtId="2" fontId="10" fillId="0" borderId="30" xfId="0" applyNumberFormat="1" applyFont="1" applyBorder="1" applyAlignment="1">
      <alignment/>
    </xf>
    <xf numFmtId="0" fontId="18" fillId="0" borderId="43" xfId="0" applyFont="1" applyBorder="1" applyAlignment="1">
      <alignment horizontal="left"/>
    </xf>
    <xf numFmtId="2" fontId="9" fillId="33" borderId="31" xfId="0" applyNumberFormat="1" applyFont="1" applyFill="1" applyBorder="1" applyAlignment="1">
      <alignment/>
    </xf>
    <xf numFmtId="0" fontId="10" fillId="0" borderId="37" xfId="0" applyFont="1" applyFill="1" applyBorder="1" applyAlignment="1">
      <alignment/>
    </xf>
    <xf numFmtId="43" fontId="9" fillId="0" borderId="29" xfId="0" applyNumberFormat="1" applyFont="1" applyFill="1" applyBorder="1" applyAlignment="1">
      <alignment/>
    </xf>
    <xf numFmtId="2" fontId="9" fillId="0" borderId="29" xfId="0" applyNumberFormat="1" applyFont="1" applyFill="1" applyBorder="1" applyAlignment="1">
      <alignment/>
    </xf>
    <xf numFmtId="43" fontId="14" fillId="0" borderId="29" xfId="0" applyNumberFormat="1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43" fontId="9" fillId="0" borderId="27" xfId="0" applyNumberFormat="1" applyFont="1" applyFill="1" applyBorder="1" applyAlignment="1">
      <alignment/>
    </xf>
    <xf numFmtId="2" fontId="9" fillId="0" borderId="27" xfId="0" applyNumberFormat="1" applyFont="1" applyFill="1" applyBorder="1" applyAlignment="1">
      <alignment/>
    </xf>
    <xf numFmtId="43" fontId="14" fillId="0" borderId="27" xfId="0" applyNumberFormat="1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6" fillId="0" borderId="29" xfId="0" applyFont="1" applyFill="1" applyBorder="1" applyAlignment="1">
      <alignment horizontal="left"/>
    </xf>
    <xf numFmtId="0" fontId="16" fillId="0" borderId="29" xfId="0" applyFont="1" applyFill="1" applyBorder="1" applyAlignment="1">
      <alignment/>
    </xf>
    <xf numFmtId="0" fontId="18" fillId="0" borderId="29" xfId="0" applyFont="1" applyBorder="1" applyAlignment="1">
      <alignment/>
    </xf>
    <xf numFmtId="0" fontId="19" fillId="0" borderId="28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28" xfId="0" applyFont="1" applyFill="1" applyBorder="1" applyAlignment="1">
      <alignment/>
    </xf>
    <xf numFmtId="0" fontId="16" fillId="0" borderId="40" xfId="0" applyFont="1" applyBorder="1" applyAlignment="1">
      <alignment/>
    </xf>
    <xf numFmtId="2" fontId="14" fillId="33" borderId="31" xfId="0" applyNumberFormat="1" applyFont="1" applyFill="1" applyBorder="1" applyAlignment="1">
      <alignment/>
    </xf>
    <xf numFmtId="2" fontId="14" fillId="33" borderId="44" xfId="0" applyNumberFormat="1" applyFont="1" applyFill="1" applyBorder="1" applyAlignment="1">
      <alignment/>
    </xf>
    <xf numFmtId="0" fontId="16" fillId="0" borderId="37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20" fillId="0" borderId="28" xfId="0" applyFont="1" applyBorder="1" applyAlignment="1">
      <alignment/>
    </xf>
    <xf numFmtId="0" fontId="20" fillId="0" borderId="27" xfId="0" applyFont="1" applyFill="1" applyBorder="1" applyAlignment="1">
      <alignment horizontal="left"/>
    </xf>
    <xf numFmtId="0" fontId="20" fillId="0" borderId="25" xfId="0" applyFont="1" applyBorder="1" applyAlignment="1">
      <alignment/>
    </xf>
    <xf numFmtId="0" fontId="20" fillId="33" borderId="45" xfId="0" applyFont="1" applyFill="1" applyBorder="1" applyAlignment="1">
      <alignment horizontal="right"/>
    </xf>
    <xf numFmtId="0" fontId="16" fillId="0" borderId="28" xfId="0" applyFont="1" applyBorder="1" applyAlignment="1">
      <alignment/>
    </xf>
    <xf numFmtId="0" fontId="16" fillId="0" borderId="46" xfId="0" applyFont="1" applyBorder="1" applyAlignment="1">
      <alignment/>
    </xf>
    <xf numFmtId="0" fontId="19" fillId="0" borderId="37" xfId="0" applyFont="1" applyBorder="1" applyAlignment="1">
      <alignment/>
    </xf>
    <xf numFmtId="0" fontId="20" fillId="34" borderId="47" xfId="0" applyFont="1" applyFill="1" applyBorder="1" applyAlignment="1">
      <alignment horizontal="right"/>
    </xf>
    <xf numFmtId="0" fontId="16" fillId="34" borderId="31" xfId="0" applyFont="1" applyFill="1" applyBorder="1" applyAlignment="1">
      <alignment/>
    </xf>
    <xf numFmtId="43" fontId="9" fillId="34" borderId="31" xfId="0" applyNumberFormat="1" applyFont="1" applyFill="1" applyBorder="1" applyAlignment="1">
      <alignment/>
    </xf>
    <xf numFmtId="0" fontId="16" fillId="0" borderId="29" xfId="0" applyFont="1" applyBorder="1" applyAlignment="1">
      <alignment/>
    </xf>
    <xf numFmtId="43" fontId="10" fillId="0" borderId="30" xfId="0" applyNumberFormat="1" applyFont="1" applyFill="1" applyBorder="1" applyAlignment="1">
      <alignment/>
    </xf>
    <xf numFmtId="2" fontId="10" fillId="0" borderId="30" xfId="0" applyNumberFormat="1" applyFont="1" applyFill="1" applyBorder="1" applyAlignment="1">
      <alignment/>
    </xf>
    <xf numFmtId="43" fontId="10" fillId="0" borderId="29" xfId="0" applyNumberFormat="1" applyFont="1" applyFill="1" applyBorder="1" applyAlignment="1">
      <alignment/>
    </xf>
    <xf numFmtId="43" fontId="14" fillId="33" borderId="31" xfId="0" applyNumberFormat="1" applyFont="1" applyFill="1" applyBorder="1" applyAlignment="1">
      <alignment/>
    </xf>
    <xf numFmtId="2" fontId="10" fillId="0" borderId="28" xfId="0" applyNumberFormat="1" applyFont="1" applyBorder="1" applyAlignment="1">
      <alignment/>
    </xf>
    <xf numFmtId="0" fontId="13" fillId="0" borderId="30" xfId="0" applyFont="1" applyBorder="1" applyAlignment="1">
      <alignment/>
    </xf>
    <xf numFmtId="0" fontId="14" fillId="0" borderId="30" xfId="0" applyFont="1" applyBorder="1" applyAlignment="1">
      <alignment/>
    </xf>
    <xf numFmtId="2" fontId="13" fillId="0" borderId="28" xfId="0" applyNumberFormat="1" applyFont="1" applyBorder="1" applyAlignment="1">
      <alignment/>
    </xf>
    <xf numFmtId="2" fontId="14" fillId="0" borderId="28" xfId="0" applyNumberFormat="1" applyFont="1" applyBorder="1" applyAlignment="1">
      <alignment/>
    </xf>
    <xf numFmtId="2" fontId="14" fillId="0" borderId="29" xfId="0" applyNumberFormat="1" applyFont="1" applyBorder="1" applyAlignment="1">
      <alignment/>
    </xf>
    <xf numFmtId="43" fontId="13" fillId="0" borderId="28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33" borderId="31" xfId="58" applyNumberFormat="1" applyFont="1" applyFill="1" applyBorder="1" applyAlignment="1">
      <alignment/>
    </xf>
    <xf numFmtId="43" fontId="11" fillId="34" borderId="36" xfId="0" applyNumberFormat="1" applyFont="1" applyFill="1" applyBorder="1" applyAlignment="1">
      <alignment horizontal="center"/>
    </xf>
    <xf numFmtId="2" fontId="14" fillId="0" borderId="37" xfId="0" applyNumberFormat="1" applyFont="1" applyBorder="1" applyAlignment="1">
      <alignment/>
    </xf>
    <xf numFmtId="2" fontId="14" fillId="0" borderId="30" xfId="0" applyNumberFormat="1" applyFont="1" applyBorder="1" applyAlignment="1">
      <alignment/>
    </xf>
    <xf numFmtId="43" fontId="14" fillId="34" borderId="31" xfId="0" applyNumberFormat="1" applyFont="1" applyFill="1" applyBorder="1" applyAlignment="1">
      <alignment/>
    </xf>
    <xf numFmtId="2" fontId="14" fillId="34" borderId="31" xfId="0" applyNumberFormat="1" applyFont="1" applyFill="1" applyBorder="1" applyAlignment="1">
      <alignment/>
    </xf>
    <xf numFmtId="2" fontId="10" fillId="0" borderId="37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2" fontId="13" fillId="0" borderId="37" xfId="0" applyNumberFormat="1" applyFont="1" applyBorder="1" applyAlignment="1">
      <alignment/>
    </xf>
    <xf numFmtId="43" fontId="13" fillId="0" borderId="30" xfId="0" applyNumberFormat="1" applyFont="1" applyFill="1" applyBorder="1" applyAlignment="1">
      <alignment/>
    </xf>
    <xf numFmtId="43" fontId="13" fillId="0" borderId="37" xfId="0" applyNumberFormat="1" applyFont="1" applyFill="1" applyBorder="1" applyAlignment="1">
      <alignment/>
    </xf>
    <xf numFmtId="43" fontId="13" fillId="0" borderId="29" xfId="0" applyNumberFormat="1" applyFont="1" applyFill="1" applyBorder="1" applyAlignment="1">
      <alignment/>
    </xf>
    <xf numFmtId="43" fontId="10" fillId="0" borderId="48" xfId="0" applyNumberFormat="1" applyFont="1" applyBorder="1" applyAlignment="1">
      <alignment/>
    </xf>
    <xf numFmtId="43" fontId="13" fillId="0" borderId="37" xfId="0" applyNumberFormat="1" applyFont="1" applyBorder="1" applyAlignment="1">
      <alignment/>
    </xf>
    <xf numFmtId="43" fontId="21" fillId="33" borderId="49" xfId="0" applyNumberFormat="1" applyFont="1" applyFill="1" applyBorder="1" applyAlignment="1">
      <alignment/>
    </xf>
    <xf numFmtId="0" fontId="13" fillId="0" borderId="29" xfId="0" applyFont="1" applyFill="1" applyBorder="1" applyAlignment="1">
      <alignment/>
    </xf>
    <xf numFmtId="43" fontId="14" fillId="33" borderId="31" xfId="53" applyNumberFormat="1" applyFont="1" applyFill="1" applyBorder="1" applyAlignment="1">
      <alignment/>
    </xf>
    <xf numFmtId="43" fontId="21" fillId="34" borderId="31" xfId="0" applyNumberFormat="1" applyFont="1" applyFill="1" applyBorder="1" applyAlignment="1">
      <alignment/>
    </xf>
    <xf numFmtId="43" fontId="11" fillId="0" borderId="0" xfId="0" applyNumberFormat="1" applyFont="1" applyFill="1" applyBorder="1" applyAlignment="1">
      <alignment horizontal="center" vertical="center"/>
    </xf>
    <xf numFmtId="43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43" fontId="9" fillId="0" borderId="0" xfId="0" applyNumberFormat="1" applyFont="1" applyFill="1" applyBorder="1" applyAlignment="1">
      <alignment/>
    </xf>
    <xf numFmtId="43" fontId="17" fillId="34" borderId="50" xfId="0" applyNumberFormat="1" applyFont="1" applyFill="1" applyBorder="1" applyAlignment="1">
      <alignment horizontal="center"/>
    </xf>
    <xf numFmtId="43" fontId="11" fillId="34" borderId="50" xfId="0" applyNumberFormat="1" applyFont="1" applyFill="1" applyBorder="1" applyAlignment="1">
      <alignment horizontal="center"/>
    </xf>
    <xf numFmtId="0" fontId="10" fillId="0" borderId="51" xfId="0" applyFont="1" applyBorder="1" applyAlignment="1">
      <alignment/>
    </xf>
    <xf numFmtId="0" fontId="10" fillId="0" borderId="52" xfId="0" applyFont="1" applyBorder="1" applyAlignment="1">
      <alignment/>
    </xf>
    <xf numFmtId="43" fontId="14" fillId="0" borderId="52" xfId="0" applyNumberFormat="1" applyFont="1" applyBorder="1" applyAlignment="1">
      <alignment/>
    </xf>
    <xf numFmtId="43" fontId="14" fillId="0" borderId="53" xfId="0" applyNumberFormat="1" applyFont="1" applyBorder="1" applyAlignment="1">
      <alignment/>
    </xf>
    <xf numFmtId="43" fontId="14" fillId="33" borderId="45" xfId="0" applyNumberFormat="1" applyFont="1" applyFill="1" applyBorder="1" applyAlignment="1">
      <alignment/>
    </xf>
    <xf numFmtId="2" fontId="9" fillId="0" borderId="54" xfId="0" applyNumberFormat="1" applyFont="1" applyFill="1" applyBorder="1" applyAlignment="1">
      <alignment/>
    </xf>
    <xf numFmtId="2" fontId="9" fillId="0" borderId="52" xfId="0" applyNumberFormat="1" applyFont="1" applyFill="1" applyBorder="1" applyAlignment="1">
      <alignment/>
    </xf>
    <xf numFmtId="43" fontId="10" fillId="0" borderId="54" xfId="0" applyNumberFormat="1" applyFont="1" applyBorder="1" applyAlignment="1">
      <alignment/>
    </xf>
    <xf numFmtId="43" fontId="10" fillId="0" borderId="52" xfId="0" applyNumberFormat="1" applyFont="1" applyBorder="1" applyAlignment="1">
      <alignment/>
    </xf>
    <xf numFmtId="2" fontId="10" fillId="0" borderId="52" xfId="0" applyNumberFormat="1" applyFont="1" applyBorder="1" applyAlignment="1">
      <alignment/>
    </xf>
    <xf numFmtId="43" fontId="10" fillId="0" borderId="53" xfId="0" applyNumberFormat="1" applyFont="1" applyBorder="1" applyAlignment="1">
      <alignment/>
    </xf>
    <xf numFmtId="43" fontId="14" fillId="34" borderId="45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5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0" fontId="2" fillId="0" borderId="0" xfId="56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56" xfId="56" applyFont="1" applyBorder="1" applyAlignment="1">
      <alignment horizontal="center"/>
      <protection/>
    </xf>
    <xf numFmtId="0" fontId="4" fillId="0" borderId="57" xfId="56" applyFont="1" applyBorder="1" applyAlignment="1">
      <alignment horizontal="center"/>
      <protection/>
    </xf>
    <xf numFmtId="0" fontId="4" fillId="0" borderId="58" xfId="56" applyFont="1" applyBorder="1" applyAlignment="1">
      <alignment horizontal="center"/>
      <protection/>
    </xf>
    <xf numFmtId="43" fontId="11" fillId="34" borderId="59" xfId="0" applyNumberFormat="1" applyFont="1" applyFill="1" applyBorder="1" applyAlignment="1">
      <alignment horizontal="center" vertical="center"/>
    </xf>
    <xf numFmtId="43" fontId="11" fillId="34" borderId="60" xfId="0" applyNumberFormat="1" applyFont="1" applyFill="1" applyBorder="1" applyAlignment="1">
      <alignment horizontal="center" vertical="center"/>
    </xf>
    <xf numFmtId="43" fontId="11" fillId="34" borderId="61" xfId="0" applyNumberFormat="1" applyFont="1" applyFill="1" applyBorder="1" applyAlignment="1">
      <alignment horizontal="center" vertical="center"/>
    </xf>
    <xf numFmtId="43" fontId="14" fillId="34" borderId="59" xfId="0" applyNumberFormat="1" applyFont="1" applyFill="1" applyBorder="1" applyAlignment="1">
      <alignment horizontal="center" vertical="center"/>
    </xf>
    <xf numFmtId="43" fontId="14" fillId="34" borderId="60" xfId="0" applyNumberFormat="1" applyFont="1" applyFill="1" applyBorder="1" applyAlignment="1">
      <alignment horizontal="center" vertical="center"/>
    </xf>
    <xf numFmtId="43" fontId="14" fillId="34" borderId="61" xfId="0" applyNumberFormat="1" applyFont="1" applyFill="1" applyBorder="1" applyAlignment="1">
      <alignment horizontal="center" vertical="center"/>
    </xf>
    <xf numFmtId="43" fontId="14" fillId="34" borderId="6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5" xfId="0" applyFont="1" applyBorder="1" applyAlignment="1">
      <alignment horizontal="center"/>
    </xf>
    <xf numFmtId="0" fontId="11" fillId="0" borderId="28" xfId="0" applyFont="1" applyBorder="1" applyAlignment="1">
      <alignment horizontal="left"/>
    </xf>
    <xf numFmtId="0" fontId="11" fillId="0" borderId="46" xfId="0" applyFont="1" applyBorder="1" applyAlignment="1">
      <alignment horizontal="left"/>
    </xf>
    <xf numFmtId="0" fontId="11" fillId="0" borderId="4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4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63" xfId="0" applyFont="1" applyBorder="1" applyAlignment="1">
      <alignment/>
    </xf>
    <xf numFmtId="0" fontId="10" fillId="0" borderId="64" xfId="0" applyFont="1" applyBorder="1" applyAlignment="1">
      <alignment/>
    </xf>
    <xf numFmtId="2" fontId="10" fillId="0" borderId="63" xfId="0" applyNumberFormat="1" applyFont="1" applyBorder="1" applyAlignment="1">
      <alignment/>
    </xf>
    <xf numFmtId="2" fontId="9" fillId="0" borderId="63" xfId="0" applyNumberFormat="1" applyFont="1" applyFill="1" applyBorder="1" applyAlignment="1">
      <alignment/>
    </xf>
    <xf numFmtId="43" fontId="10" fillId="0" borderId="63" xfId="0" applyNumberFormat="1" applyFont="1" applyBorder="1" applyAlignment="1">
      <alignment/>
    </xf>
    <xf numFmtId="0" fontId="16" fillId="0" borderId="65" xfId="0" applyFont="1" applyBorder="1" applyAlignment="1">
      <alignment horizontal="left"/>
    </xf>
    <xf numFmtId="0" fontId="20" fillId="0" borderId="0" xfId="0" applyFont="1" applyFill="1" applyBorder="1" applyAlignment="1">
      <alignment horizontal="right"/>
    </xf>
    <xf numFmtId="0" fontId="10" fillId="0" borderId="18" xfId="0" applyFont="1" applyFill="1" applyBorder="1" applyAlignment="1">
      <alignment/>
    </xf>
    <xf numFmtId="43" fontId="9" fillId="0" borderId="18" xfId="0" applyNumberFormat="1" applyFont="1" applyFill="1" applyBorder="1" applyAlignment="1">
      <alignment/>
    </xf>
    <xf numFmtId="2" fontId="9" fillId="0" borderId="18" xfId="0" applyNumberFormat="1" applyFont="1" applyFill="1" applyBorder="1" applyAlignment="1">
      <alignment/>
    </xf>
    <xf numFmtId="2" fontId="9" fillId="0" borderId="64" xfId="0" applyNumberFormat="1" applyFont="1" applyFill="1" applyBorder="1" applyAlignment="1">
      <alignment/>
    </xf>
    <xf numFmtId="43" fontId="14" fillId="0" borderId="66" xfId="0" applyNumberFormat="1" applyFont="1" applyFill="1" applyBorder="1" applyAlignment="1">
      <alignment/>
    </xf>
    <xf numFmtId="43" fontId="14" fillId="0" borderId="18" xfId="0" applyNumberFormat="1" applyFont="1" applyFill="1" applyBorder="1" applyAlignment="1">
      <alignment/>
    </xf>
    <xf numFmtId="43" fontId="14" fillId="0" borderId="67" xfId="0" applyNumberFormat="1" applyFont="1" applyFill="1" applyBorder="1" applyAlignment="1">
      <alignment/>
    </xf>
    <xf numFmtId="2" fontId="14" fillId="0" borderId="67" xfId="0" applyNumberFormat="1" applyFont="1" applyFill="1" applyBorder="1" applyAlignment="1">
      <alignment/>
    </xf>
    <xf numFmtId="43" fontId="14" fillId="0" borderId="67" xfId="5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AIS_08_DICIEMBRE_201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E MES NOV 2009"/>
      <sheetName val="FAIS (reunion)"/>
      <sheetName val="Hoja1"/>
    </sheetNames>
    <sheetDataSet>
      <sheetData sheetId="1">
        <row r="119">
          <cell r="J119">
            <v>0</v>
          </cell>
          <cell r="K119">
            <v>0</v>
          </cell>
        </row>
        <row r="183">
          <cell r="J183">
            <v>0</v>
          </cell>
          <cell r="K183">
            <v>0</v>
          </cell>
        </row>
        <row r="245">
          <cell r="J245">
            <v>0</v>
          </cell>
          <cell r="K245">
            <v>0</v>
          </cell>
        </row>
        <row r="500">
          <cell r="J500">
            <v>0</v>
          </cell>
          <cell r="K500">
            <v>0</v>
          </cell>
        </row>
        <row r="951">
          <cell r="J951">
            <v>0</v>
          </cell>
          <cell r="K951">
            <v>0</v>
          </cell>
        </row>
        <row r="1014">
          <cell r="J1014">
            <v>0</v>
          </cell>
          <cell r="K1014">
            <v>0</v>
          </cell>
        </row>
        <row r="1078">
          <cell r="J1078">
            <v>0</v>
          </cell>
          <cell r="K1078">
            <v>0</v>
          </cell>
        </row>
        <row r="1140">
          <cell r="J1140">
            <v>0</v>
          </cell>
          <cell r="K114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13">
      <selection activeCell="A1" sqref="A1:G37"/>
    </sheetView>
  </sheetViews>
  <sheetFormatPr defaultColWidth="11.421875" defaultRowHeight="12.75"/>
  <cols>
    <col min="1" max="1" width="45.57421875" style="0" bestFit="1" customWidth="1"/>
    <col min="2" max="3" width="12.7109375" style="0" bestFit="1" customWidth="1"/>
    <col min="4" max="4" width="9.8515625" style="0" bestFit="1" customWidth="1"/>
    <col min="5" max="5" width="12.57421875" style="0" bestFit="1" customWidth="1"/>
    <col min="6" max="6" width="10.7109375" style="0" bestFit="1" customWidth="1"/>
    <col min="7" max="7" width="13.28125" style="0" bestFit="1" customWidth="1"/>
  </cols>
  <sheetData>
    <row r="1" spans="1:7" ht="15.75">
      <c r="A1" s="177" t="s">
        <v>23</v>
      </c>
      <c r="B1" s="177"/>
      <c r="C1" s="177"/>
      <c r="D1" s="177"/>
      <c r="E1" s="177"/>
      <c r="F1" s="177"/>
      <c r="G1" s="177"/>
    </row>
    <row r="2" spans="1:7" ht="12.75">
      <c r="A2" s="178" t="s">
        <v>29</v>
      </c>
      <c r="B2" s="178"/>
      <c r="C2" s="178"/>
      <c r="D2" s="178"/>
      <c r="E2" s="178"/>
      <c r="F2" s="178"/>
      <c r="G2" s="178"/>
    </row>
    <row r="3" spans="1:7" ht="12.75">
      <c r="A3" s="178" t="s">
        <v>24</v>
      </c>
      <c r="B3" s="178"/>
      <c r="C3" s="178"/>
      <c r="D3" s="178"/>
      <c r="E3" s="178"/>
      <c r="F3" s="178"/>
      <c r="G3" s="178"/>
    </row>
    <row r="4" spans="1:7" ht="12.75">
      <c r="A4" s="178" t="s">
        <v>20</v>
      </c>
      <c r="B4" s="178"/>
      <c r="C4" s="178"/>
      <c r="D4" s="178"/>
      <c r="E4" s="178"/>
      <c r="F4" s="178"/>
      <c r="G4" s="178"/>
    </row>
    <row r="5" spans="1:7" ht="13.5" thickBot="1">
      <c r="A5" s="178" t="s">
        <v>58</v>
      </c>
      <c r="B5" s="178"/>
      <c r="C5" s="178"/>
      <c r="D5" s="178"/>
      <c r="E5" s="178"/>
      <c r="F5" s="178"/>
      <c r="G5" s="178"/>
    </row>
    <row r="6" spans="1:7" ht="14.25" thickBot="1" thickTop="1">
      <c r="A6" s="2" t="s">
        <v>30</v>
      </c>
      <c r="B6" s="179" t="s">
        <v>31</v>
      </c>
      <c r="C6" s="180"/>
      <c r="D6" s="180"/>
      <c r="E6" s="180"/>
      <c r="F6" s="181"/>
      <c r="G6" s="2" t="s">
        <v>16</v>
      </c>
    </row>
    <row r="7" spans="1:7" ht="14.25" thickBot="1" thickTop="1">
      <c r="A7" s="3"/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3"/>
    </row>
    <row r="8" spans="1:7" ht="13.5" thickTop="1">
      <c r="A8" s="5" t="s">
        <v>38</v>
      </c>
      <c r="B8" s="6"/>
      <c r="C8" s="7"/>
      <c r="D8" s="7"/>
      <c r="E8" s="8"/>
      <c r="F8" s="9"/>
      <c r="G8" s="36"/>
    </row>
    <row r="9" spans="1:7" ht="12.75">
      <c r="A9" s="10" t="s">
        <v>6</v>
      </c>
      <c r="B9" s="11">
        <v>4882030.33</v>
      </c>
      <c r="C9" s="11">
        <v>4882030.33</v>
      </c>
      <c r="D9" s="11">
        <f>SUM('[1]FAIS (reunion)'!J115)</f>
        <v>0</v>
      </c>
      <c r="E9" s="11">
        <f>SUM('[1]FAIS (reunion)'!K115)</f>
        <v>0</v>
      </c>
      <c r="F9" s="12">
        <f>SUM('[1]FAIS (reunion)'!K115)</f>
        <v>0</v>
      </c>
      <c r="G9" s="13">
        <f>B9</f>
        <v>4882030.33</v>
      </c>
    </row>
    <row r="10" spans="1:7" ht="12.75">
      <c r="A10" s="10" t="s">
        <v>39</v>
      </c>
      <c r="B10" s="14">
        <v>1062885.35</v>
      </c>
      <c r="C10" s="14">
        <v>1062885.35</v>
      </c>
      <c r="D10" s="11">
        <v>0</v>
      </c>
      <c r="E10" s="11">
        <v>0</v>
      </c>
      <c r="F10" s="12">
        <v>0</v>
      </c>
      <c r="G10" s="13">
        <f>B10</f>
        <v>1062885.35</v>
      </c>
    </row>
    <row r="11" spans="1:7" ht="12.75">
      <c r="A11" s="10"/>
      <c r="B11" s="15"/>
      <c r="C11" s="16"/>
      <c r="D11" s="16"/>
      <c r="E11" s="16"/>
      <c r="F11" s="17"/>
      <c r="G11" s="10"/>
    </row>
    <row r="12" spans="1:7" ht="12.75">
      <c r="A12" s="18" t="s">
        <v>40</v>
      </c>
      <c r="B12" s="14"/>
      <c r="C12" s="11"/>
      <c r="D12" s="11"/>
      <c r="E12" s="11"/>
      <c r="F12" s="12"/>
      <c r="G12" s="13"/>
    </row>
    <row r="13" spans="1:7" ht="12.75">
      <c r="A13" s="19" t="s">
        <v>41</v>
      </c>
      <c r="B13" s="11">
        <f>SUM(C13+E13)</f>
        <v>18080793.3</v>
      </c>
      <c r="C13" s="11">
        <v>17997133.17</v>
      </c>
      <c r="D13" s="11">
        <f>SUM('[1]FAIS (reunion)'!J119)</f>
        <v>0</v>
      </c>
      <c r="E13" s="11">
        <v>83660.13</v>
      </c>
      <c r="F13" s="12">
        <f>SUM('[1]FAIS (reunion)'!K119)</f>
        <v>0</v>
      </c>
      <c r="G13" s="13">
        <f>SUM(C13+E13)</f>
        <v>18080793.3</v>
      </c>
    </row>
    <row r="14" spans="1:7" ht="12.75">
      <c r="A14" s="19" t="s">
        <v>42</v>
      </c>
      <c r="B14" s="14">
        <v>170060.71</v>
      </c>
      <c r="C14" s="14">
        <v>170060.71</v>
      </c>
      <c r="D14" s="11">
        <v>0</v>
      </c>
      <c r="E14" s="11">
        <v>0</v>
      </c>
      <c r="F14" s="12">
        <v>0</v>
      </c>
      <c r="G14" s="13">
        <f>B14</f>
        <v>170060.71</v>
      </c>
    </row>
    <row r="15" spans="1:7" ht="12.75">
      <c r="A15" s="10"/>
      <c r="B15" s="15"/>
      <c r="C15" s="16"/>
      <c r="D15" s="16"/>
      <c r="E15" s="16"/>
      <c r="F15" s="17"/>
      <c r="G15" s="10"/>
    </row>
    <row r="16" spans="1:7" ht="12.75">
      <c r="A16" s="18" t="s">
        <v>43</v>
      </c>
      <c r="B16" s="15"/>
      <c r="C16" s="16"/>
      <c r="D16" s="16"/>
      <c r="E16" s="16"/>
      <c r="F16" s="17"/>
      <c r="G16" s="13"/>
    </row>
    <row r="17" spans="1:7" ht="12.75">
      <c r="A17" s="20" t="s">
        <v>44</v>
      </c>
      <c r="B17" s="14">
        <v>6252821.54</v>
      </c>
      <c r="C17" s="14">
        <v>6252821.54</v>
      </c>
      <c r="D17" s="11">
        <f>SUM('[1]FAIS (reunion)'!J183)</f>
        <v>0</v>
      </c>
      <c r="E17" s="11">
        <f>SUM('[1]FAIS (reunion)'!K183)</f>
        <v>0</v>
      </c>
      <c r="F17" s="12">
        <f>SUM('[1]FAIS (reunion)'!K183)</f>
        <v>0</v>
      </c>
      <c r="G17" s="13">
        <f>B17</f>
        <v>6252821.54</v>
      </c>
    </row>
    <row r="18" spans="1:7" ht="12.75">
      <c r="A18" s="21"/>
      <c r="B18" s="14"/>
      <c r="C18" s="11"/>
      <c r="D18" s="11"/>
      <c r="E18" s="11"/>
      <c r="F18" s="12"/>
      <c r="G18" s="22"/>
    </row>
    <row r="19" spans="1:7" ht="12.75">
      <c r="A19" s="23" t="s">
        <v>45</v>
      </c>
      <c r="B19" s="14"/>
      <c r="C19" s="11"/>
      <c r="D19" s="11"/>
      <c r="E19" s="11"/>
      <c r="F19" s="12"/>
      <c r="G19" s="22"/>
    </row>
    <row r="20" spans="1:7" ht="12.75">
      <c r="A20" s="20" t="s">
        <v>46</v>
      </c>
      <c r="B20" s="14">
        <v>7167781.59</v>
      </c>
      <c r="C20" s="14">
        <v>7167781.59</v>
      </c>
      <c r="D20" s="11">
        <f>SUM('[1]FAIS (reunion)'!J245)</f>
        <v>0</v>
      </c>
      <c r="E20" s="11">
        <f>SUM('[1]FAIS (reunion)'!K245)</f>
        <v>0</v>
      </c>
      <c r="F20" s="12">
        <f>SUM('[1]FAIS (reunion)'!K245)</f>
        <v>0</v>
      </c>
      <c r="G20" s="13">
        <f>B20</f>
        <v>7167781.59</v>
      </c>
    </row>
    <row r="21" spans="1:7" ht="12.75">
      <c r="A21" s="20" t="s">
        <v>47</v>
      </c>
      <c r="B21" s="14">
        <v>2380000</v>
      </c>
      <c r="C21" s="14">
        <v>2380000</v>
      </c>
      <c r="D21" s="11">
        <v>0</v>
      </c>
      <c r="E21" s="11">
        <v>0</v>
      </c>
      <c r="F21" s="12">
        <v>0</v>
      </c>
      <c r="G21" s="13">
        <f>B21</f>
        <v>2380000</v>
      </c>
    </row>
    <row r="22" spans="1:7" ht="12.75">
      <c r="A22" s="20"/>
      <c r="B22" s="14"/>
      <c r="C22" s="11"/>
      <c r="D22" s="11"/>
      <c r="E22" s="11"/>
      <c r="F22" s="12"/>
      <c r="G22" s="13"/>
    </row>
    <row r="23" spans="1:7" ht="12.75">
      <c r="A23" s="23" t="s">
        <v>15</v>
      </c>
      <c r="B23" s="14"/>
      <c r="C23" s="11"/>
      <c r="D23" s="11"/>
      <c r="E23" s="11"/>
      <c r="F23" s="12"/>
      <c r="G23" s="13"/>
    </row>
    <row r="24" spans="1:7" ht="12.75">
      <c r="A24" s="20" t="s">
        <v>48</v>
      </c>
      <c r="B24" s="14">
        <v>870599.19</v>
      </c>
      <c r="C24" s="14">
        <v>870599.19</v>
      </c>
      <c r="D24" s="11">
        <f>SUM('[1]FAIS (reunion)'!J500)</f>
        <v>0</v>
      </c>
      <c r="E24" s="11">
        <f>SUM('[1]FAIS (reunion)'!K500)</f>
        <v>0</v>
      </c>
      <c r="F24" s="12">
        <f>SUM('[1]FAIS (reunion)'!K500)</f>
        <v>0</v>
      </c>
      <c r="G24" s="13">
        <f>B24</f>
        <v>870599.19</v>
      </c>
    </row>
    <row r="25" spans="1:7" ht="12.75">
      <c r="A25" s="18"/>
      <c r="B25" s="14"/>
      <c r="C25" s="11"/>
      <c r="D25" s="11"/>
      <c r="E25" s="11"/>
      <c r="F25" s="12"/>
      <c r="G25" s="13"/>
    </row>
    <row r="26" spans="1:7" ht="12.75">
      <c r="A26" s="18" t="s">
        <v>26</v>
      </c>
      <c r="B26" s="14"/>
      <c r="C26" s="11"/>
      <c r="D26" s="11"/>
      <c r="E26" s="11"/>
      <c r="F26" s="12"/>
      <c r="G26" s="13"/>
    </row>
    <row r="27" spans="1:7" ht="12.75">
      <c r="A27" s="20" t="s">
        <v>49</v>
      </c>
      <c r="B27" s="14">
        <v>16182734.79</v>
      </c>
      <c r="C27" s="14">
        <v>16182734.79</v>
      </c>
      <c r="D27" s="11">
        <v>0</v>
      </c>
      <c r="E27" s="11">
        <v>0</v>
      </c>
      <c r="F27" s="12">
        <v>0</v>
      </c>
      <c r="G27" s="13">
        <f>B27</f>
        <v>16182734.79</v>
      </c>
    </row>
    <row r="28" spans="1:7" ht="12.75">
      <c r="A28" s="20" t="s">
        <v>25</v>
      </c>
      <c r="B28" s="14">
        <v>10161488.13</v>
      </c>
      <c r="C28" s="14">
        <v>10161488.13</v>
      </c>
      <c r="D28" s="11">
        <f>SUM('[1]FAIS (reunion)'!J951)</f>
        <v>0</v>
      </c>
      <c r="E28" s="11">
        <f>SUM('[1]FAIS (reunion)'!K951)</f>
        <v>0</v>
      </c>
      <c r="F28" s="12">
        <f>SUM('[1]FAIS (reunion)'!K951)</f>
        <v>0</v>
      </c>
      <c r="G28" s="13">
        <f>B28</f>
        <v>10161488.13</v>
      </c>
    </row>
    <row r="29" spans="1:7" ht="12.75">
      <c r="A29" s="20"/>
      <c r="B29" s="14"/>
      <c r="C29" s="11"/>
      <c r="D29" s="11"/>
      <c r="E29" s="11"/>
      <c r="F29" s="12"/>
      <c r="G29" s="13"/>
    </row>
    <row r="30" spans="1:7" ht="12.75">
      <c r="A30" s="23" t="s">
        <v>27</v>
      </c>
      <c r="B30" s="14"/>
      <c r="C30" s="11"/>
      <c r="D30" s="11"/>
      <c r="E30" s="11"/>
      <c r="F30" s="12"/>
      <c r="G30" s="13"/>
    </row>
    <row r="31" spans="1:7" ht="12.75">
      <c r="A31" s="20" t="s">
        <v>50</v>
      </c>
      <c r="B31" s="14">
        <v>1616725.6</v>
      </c>
      <c r="C31" s="14">
        <v>1616725.6</v>
      </c>
      <c r="D31" s="11">
        <f>SUM('[1]FAIS (reunion)'!J1014)</f>
        <v>0</v>
      </c>
      <c r="E31" s="11">
        <f>SUM('[1]FAIS (reunion)'!K1014)</f>
        <v>0</v>
      </c>
      <c r="F31" s="12">
        <f>SUM('[1]FAIS (reunion)'!K1014)</f>
        <v>0</v>
      </c>
      <c r="G31" s="13">
        <f>B31</f>
        <v>1616725.6</v>
      </c>
    </row>
    <row r="32" spans="1:7" ht="12.75">
      <c r="A32" s="20"/>
      <c r="B32" s="14"/>
      <c r="C32" s="11"/>
      <c r="D32" s="11"/>
      <c r="E32" s="11"/>
      <c r="F32" s="12"/>
      <c r="G32" s="13"/>
    </row>
    <row r="33" spans="1:7" ht="12.75">
      <c r="A33" s="23" t="s">
        <v>51</v>
      </c>
      <c r="B33" s="14">
        <v>1965036.02</v>
      </c>
      <c r="C33" s="14">
        <v>1965036.02</v>
      </c>
      <c r="D33" s="11">
        <f>SUM('[1]FAIS (reunion)'!J1078)</f>
        <v>0</v>
      </c>
      <c r="E33" s="11">
        <f>SUM('[1]FAIS (reunion)'!K1078)</f>
        <v>0</v>
      </c>
      <c r="F33" s="12">
        <f>SUM('[1]FAIS (reunion)'!K1078)</f>
        <v>0</v>
      </c>
      <c r="G33" s="13">
        <f>B33</f>
        <v>1965036.02</v>
      </c>
    </row>
    <row r="34" spans="1:7" ht="12.75">
      <c r="A34" s="20"/>
      <c r="B34" s="14"/>
      <c r="C34" s="11"/>
      <c r="D34" s="11"/>
      <c r="E34" s="11"/>
      <c r="F34" s="12"/>
      <c r="G34" s="13"/>
    </row>
    <row r="35" spans="1:7" ht="12.75">
      <c r="A35" s="23" t="s">
        <v>52</v>
      </c>
      <c r="B35" s="14">
        <v>632389.52</v>
      </c>
      <c r="C35" s="14">
        <v>632389.52</v>
      </c>
      <c r="D35" s="11">
        <f>SUM('[1]FAIS (reunion)'!J1140)</f>
        <v>0</v>
      </c>
      <c r="E35" s="11">
        <f>SUM('[1]FAIS (reunion)'!K1140)</f>
        <v>0</v>
      </c>
      <c r="F35" s="12">
        <f>SUM('[1]FAIS (reunion)'!K1140)</f>
        <v>0</v>
      </c>
      <c r="G35" s="13">
        <f>B35</f>
        <v>632389.52</v>
      </c>
    </row>
    <row r="36" spans="1:7" ht="13.5" thickBot="1">
      <c r="A36" s="3" t="s">
        <v>53</v>
      </c>
      <c r="B36" s="24"/>
      <c r="C36" s="25"/>
      <c r="D36" s="25"/>
      <c r="E36" s="37">
        <v>26197.57</v>
      </c>
      <c r="F36" s="26"/>
      <c r="G36" s="3"/>
    </row>
    <row r="37" spans="1:7" ht="14.25" thickBot="1" thickTop="1">
      <c r="A37" s="27" t="s">
        <v>16</v>
      </c>
      <c r="B37" s="28">
        <f aca="true" t="shared" si="0" ref="B37:G37">SUM(B9:B36)</f>
        <v>71425346.06999998</v>
      </c>
      <c r="C37" s="28">
        <f t="shared" si="0"/>
        <v>71341685.93999998</v>
      </c>
      <c r="D37" s="28">
        <f t="shared" si="0"/>
        <v>0</v>
      </c>
      <c r="E37" s="28">
        <f t="shared" si="0"/>
        <v>109857.70000000001</v>
      </c>
      <c r="F37" s="28">
        <f t="shared" si="0"/>
        <v>0</v>
      </c>
      <c r="G37" s="28">
        <f t="shared" si="0"/>
        <v>71425346.06999998</v>
      </c>
    </row>
    <row r="38" spans="1:7" ht="13.5" thickTop="1">
      <c r="A38" s="27"/>
      <c r="B38" s="1"/>
      <c r="C38" s="1"/>
      <c r="D38" s="1"/>
      <c r="E38" s="1"/>
      <c r="F38" s="1"/>
      <c r="G38" s="1"/>
    </row>
    <row r="39" spans="1:7" ht="12.75">
      <c r="A39" s="29"/>
      <c r="B39" s="30"/>
      <c r="C39" s="1"/>
      <c r="D39" s="1"/>
      <c r="E39" s="1"/>
      <c r="F39" s="1"/>
      <c r="G39" s="30"/>
    </row>
    <row r="40" spans="1:7" ht="12.75">
      <c r="A40" s="31" t="s">
        <v>31</v>
      </c>
      <c r="B40" s="30"/>
      <c r="C40" s="1"/>
      <c r="D40" s="1"/>
      <c r="E40" s="1"/>
      <c r="F40" s="1"/>
      <c r="G40" s="30"/>
    </row>
    <row r="41" spans="1:7" ht="12.75">
      <c r="A41" s="29" t="s">
        <v>4</v>
      </c>
      <c r="B41" s="30"/>
      <c r="C41" s="1"/>
      <c r="D41" s="1"/>
      <c r="E41" s="1"/>
      <c r="F41" s="1"/>
      <c r="G41" s="30">
        <v>71391677.7</v>
      </c>
    </row>
    <row r="42" spans="1:7" ht="12.75">
      <c r="A42" s="29" t="s">
        <v>19</v>
      </c>
      <c r="B42" s="30"/>
      <c r="C42" s="1"/>
      <c r="D42" s="1"/>
      <c r="E42" s="1"/>
      <c r="F42" s="1"/>
      <c r="G42" s="30">
        <f>SUM(D37)</f>
        <v>0</v>
      </c>
    </row>
    <row r="43" spans="1:7" ht="12.75">
      <c r="A43" s="29" t="s">
        <v>53</v>
      </c>
      <c r="B43" s="30"/>
      <c r="C43" s="1"/>
      <c r="D43" s="1"/>
      <c r="E43" s="1"/>
      <c r="F43" s="1"/>
      <c r="G43" s="30">
        <v>83660.13</v>
      </c>
    </row>
    <row r="44" spans="1:7" ht="12.75">
      <c r="A44" s="31" t="s">
        <v>54</v>
      </c>
      <c r="B44" s="32"/>
      <c r="C44" s="1"/>
      <c r="D44" s="1"/>
      <c r="E44" s="1"/>
      <c r="F44" s="1"/>
      <c r="G44" s="32">
        <f>SUM(G41:G43)</f>
        <v>71475337.83</v>
      </c>
    </row>
    <row r="45" spans="1:7" ht="12.75">
      <c r="A45" s="27"/>
      <c r="B45" s="1"/>
      <c r="C45" s="1"/>
      <c r="D45" s="1"/>
      <c r="E45" s="1"/>
      <c r="F45" s="1"/>
      <c r="G45" s="1"/>
    </row>
    <row r="46" spans="1:7" ht="12.75">
      <c r="A46" s="31" t="s">
        <v>32</v>
      </c>
      <c r="B46" s="30"/>
      <c r="C46" s="1"/>
      <c r="D46" s="1"/>
      <c r="E46" s="1"/>
      <c r="F46" s="1"/>
      <c r="G46" s="30"/>
    </row>
    <row r="47" spans="1:7" ht="12.75">
      <c r="A47" s="29" t="s">
        <v>4</v>
      </c>
      <c r="B47" s="30"/>
      <c r="C47" s="1"/>
      <c r="D47" s="1"/>
      <c r="E47" s="1"/>
      <c r="F47" s="1"/>
      <c r="G47" s="30">
        <v>71341685.94</v>
      </c>
    </row>
    <row r="48" spans="1:7" ht="12.75">
      <c r="A48" s="29" t="s">
        <v>19</v>
      </c>
      <c r="B48" s="30"/>
      <c r="C48" s="1"/>
      <c r="D48" s="1"/>
      <c r="E48" s="1"/>
      <c r="F48" s="1"/>
      <c r="G48" s="30">
        <v>0</v>
      </c>
    </row>
    <row r="49" spans="1:7" ht="12.75">
      <c r="A49" s="29" t="s">
        <v>53</v>
      </c>
      <c r="B49" s="30"/>
      <c r="C49" s="1"/>
      <c r="D49" s="1"/>
      <c r="E49" s="1"/>
      <c r="F49" s="1"/>
      <c r="G49" s="30">
        <v>109857.7</v>
      </c>
    </row>
    <row r="50" spans="1:7" ht="12.75">
      <c r="A50" s="31" t="s">
        <v>55</v>
      </c>
      <c r="B50" s="32"/>
      <c r="C50" s="1"/>
      <c r="D50" s="1"/>
      <c r="E50" s="1"/>
      <c r="F50" s="1"/>
      <c r="G50" s="32">
        <f>SUM(G44-G47-G48-G49)</f>
        <v>23794.1900000006</v>
      </c>
    </row>
    <row r="51" spans="1:7" ht="12.75">
      <c r="A51" s="29" t="s">
        <v>56</v>
      </c>
      <c r="B51" s="33"/>
      <c r="C51" s="33"/>
      <c r="D51" s="33"/>
      <c r="E51" s="33"/>
      <c r="F51" s="33"/>
      <c r="G51" s="30">
        <v>0</v>
      </c>
    </row>
    <row r="52" spans="1:7" ht="15.75">
      <c r="A52" s="34" t="s">
        <v>57</v>
      </c>
      <c r="B52" s="33"/>
      <c r="C52" s="33"/>
      <c r="D52" s="33"/>
      <c r="E52" s="33"/>
      <c r="F52" s="33"/>
      <c r="G52" s="35">
        <f>SUM(G50-G51)</f>
        <v>23794.1900000006</v>
      </c>
    </row>
  </sheetData>
  <sheetProtection/>
  <mergeCells count="6">
    <mergeCell ref="A1:G1"/>
    <mergeCell ref="A2:G2"/>
    <mergeCell ref="A3:G3"/>
    <mergeCell ref="A4:G4"/>
    <mergeCell ref="A5:G5"/>
    <mergeCell ref="B6:F6"/>
  </mergeCells>
  <printOptions/>
  <pageMargins left="0.75" right="0.75" top="1" bottom="1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4"/>
  <sheetViews>
    <sheetView tabSelected="1" zoomScale="205" zoomScaleNormal="205" workbookViewId="0" topLeftCell="S316">
      <selection activeCell="B1" sqref="B1:AD314"/>
    </sheetView>
  </sheetViews>
  <sheetFormatPr defaultColWidth="11.421875" defaultRowHeight="12.75"/>
  <cols>
    <col min="1" max="1" width="4.140625" style="0" customWidth="1"/>
    <col min="2" max="2" width="5.00390625" style="0" customWidth="1"/>
    <col min="3" max="3" width="27.7109375" style="0" customWidth="1"/>
    <col min="4" max="4" width="12.8515625" style="0" customWidth="1"/>
    <col min="5" max="5" width="9.57421875" style="0" customWidth="1"/>
    <col min="6" max="6" width="10.57421875" style="0" customWidth="1"/>
    <col min="7" max="7" width="11.00390625" style="0" customWidth="1"/>
    <col min="8" max="8" width="9.7109375" style="0" customWidth="1"/>
    <col min="9" max="9" width="10.140625" style="0" customWidth="1"/>
    <col min="10" max="10" width="8.57421875" style="0" customWidth="1"/>
    <col min="11" max="11" width="8.421875" style="0" customWidth="1"/>
    <col min="12" max="12" width="9.57421875" style="0" customWidth="1"/>
    <col min="13" max="13" width="9.421875" style="0" customWidth="1"/>
    <col min="14" max="19" width="9.57421875" style="0" customWidth="1"/>
    <col min="20" max="23" width="10.421875" style="0" customWidth="1"/>
    <col min="24" max="24" width="11.00390625" style="0" customWidth="1"/>
    <col min="25" max="28" width="10.421875" style="0" customWidth="1"/>
    <col min="29" max="29" width="9.7109375" style="0" customWidth="1"/>
    <col min="30" max="30" width="7.8515625" style="0" customWidth="1"/>
  </cols>
  <sheetData>
    <row r="1" spans="1:29" ht="20.25" customHeight="1">
      <c r="A1" t="s">
        <v>101</v>
      </c>
      <c r="B1" s="189" t="s">
        <v>98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68"/>
      <c r="R1" s="68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</row>
    <row r="2" spans="2:29" ht="20.25" customHeight="1">
      <c r="B2" s="189" t="s">
        <v>120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68"/>
      <c r="R2" s="68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</row>
    <row r="3" spans="2:29" ht="20.25" customHeight="1">
      <c r="B3" s="189" t="s">
        <v>99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68"/>
      <c r="R3" s="68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</row>
    <row r="4" spans="2:29" ht="13.5" thickBot="1">
      <c r="B4" s="190" t="s">
        <v>100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73"/>
      <c r="R4" s="173"/>
      <c r="S4" s="172"/>
      <c r="T4" s="171"/>
      <c r="U4" s="171"/>
      <c r="V4" s="171"/>
      <c r="W4" s="171"/>
      <c r="X4" s="171"/>
      <c r="Y4" s="171"/>
      <c r="Z4" s="171"/>
      <c r="AA4" s="171"/>
      <c r="AB4" s="171"/>
      <c r="AC4" s="171"/>
    </row>
    <row r="5" spans="2:30" ht="13.5" thickBot="1">
      <c r="B5" s="50"/>
      <c r="C5" s="51"/>
      <c r="D5" s="51"/>
      <c r="E5" s="76"/>
      <c r="F5" s="182" t="s">
        <v>21</v>
      </c>
      <c r="G5" s="183"/>
      <c r="H5" s="183"/>
      <c r="I5" s="183"/>
      <c r="J5" s="183"/>
      <c r="K5" s="183"/>
      <c r="L5" s="183"/>
      <c r="M5" s="183"/>
      <c r="N5" s="183"/>
      <c r="O5" s="183"/>
      <c r="P5" s="184"/>
      <c r="Q5" s="149"/>
      <c r="R5" s="149"/>
      <c r="S5" s="149"/>
      <c r="T5" s="185" t="s">
        <v>5</v>
      </c>
      <c r="U5" s="186"/>
      <c r="V5" s="186"/>
      <c r="W5" s="186"/>
      <c r="X5" s="187"/>
      <c r="Y5" s="185" t="s">
        <v>532</v>
      </c>
      <c r="Z5" s="186"/>
      <c r="AA5" s="186"/>
      <c r="AB5" s="186"/>
      <c r="AC5" s="188"/>
      <c r="AD5" s="62"/>
    </row>
    <row r="6" spans="2:30" ht="14.25" thickBot="1" thickTop="1">
      <c r="B6" s="52" t="s">
        <v>0</v>
      </c>
      <c r="C6" s="53" t="s">
        <v>1</v>
      </c>
      <c r="D6" s="53" t="s">
        <v>2</v>
      </c>
      <c r="E6" s="53" t="s">
        <v>125</v>
      </c>
      <c r="F6" s="54" t="s">
        <v>3</v>
      </c>
      <c r="G6" s="54" t="s">
        <v>72</v>
      </c>
      <c r="H6" s="54" t="s">
        <v>149</v>
      </c>
      <c r="I6" s="54" t="s">
        <v>150</v>
      </c>
      <c r="J6" s="54" t="s">
        <v>151</v>
      </c>
      <c r="K6" s="54" t="s">
        <v>152</v>
      </c>
      <c r="L6" s="54" t="s">
        <v>73</v>
      </c>
      <c r="M6" s="54" t="s">
        <v>74</v>
      </c>
      <c r="N6" s="82" t="s">
        <v>153</v>
      </c>
      <c r="O6" s="82" t="s">
        <v>154</v>
      </c>
      <c r="P6" s="156" t="s">
        <v>155</v>
      </c>
      <c r="Q6" s="150"/>
      <c r="R6" s="150"/>
      <c r="S6" s="150"/>
      <c r="T6" s="157" t="s">
        <v>535</v>
      </c>
      <c r="U6" s="54" t="s">
        <v>530</v>
      </c>
      <c r="V6" s="132" t="s">
        <v>526</v>
      </c>
      <c r="W6" s="132" t="s">
        <v>527</v>
      </c>
      <c r="X6" s="132" t="s">
        <v>533</v>
      </c>
      <c r="Y6" s="132" t="s">
        <v>536</v>
      </c>
      <c r="Z6" s="132" t="s">
        <v>531</v>
      </c>
      <c r="AA6" s="132" t="s">
        <v>529</v>
      </c>
      <c r="AB6" s="132" t="s">
        <v>534</v>
      </c>
      <c r="AC6" s="60" t="s">
        <v>528</v>
      </c>
      <c r="AD6" s="63" t="s">
        <v>102</v>
      </c>
    </row>
    <row r="7" spans="2:30" ht="12.75">
      <c r="B7" s="38"/>
      <c r="C7" s="110" t="s">
        <v>121</v>
      </c>
      <c r="D7" s="39"/>
      <c r="E7" s="77"/>
      <c r="F7" s="40"/>
      <c r="G7" s="40"/>
      <c r="H7" s="40"/>
      <c r="I7" s="40"/>
      <c r="J7" s="40"/>
      <c r="K7" s="40"/>
      <c r="L7" s="40"/>
      <c r="M7" s="40"/>
      <c r="N7" s="40"/>
      <c r="O7" s="40"/>
      <c r="P7" s="206"/>
      <c r="Q7" s="174"/>
      <c r="R7" s="174"/>
      <c r="S7" s="151"/>
      <c r="T7" s="158"/>
      <c r="U7" s="40"/>
      <c r="V7" s="40"/>
      <c r="W7" s="40"/>
      <c r="X7" s="40"/>
      <c r="Y7" s="40"/>
      <c r="Z7" s="40"/>
      <c r="AA7" s="40"/>
      <c r="AB7" s="40"/>
      <c r="AC7" s="40"/>
      <c r="AD7" s="58"/>
    </row>
    <row r="8" spans="2:30" ht="12.75">
      <c r="B8" s="194" t="s">
        <v>122</v>
      </c>
      <c r="C8" s="195"/>
      <c r="D8" s="196"/>
      <c r="E8" s="73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174"/>
      <c r="R8" s="174"/>
      <c r="S8" s="151"/>
      <c r="T8" s="159"/>
      <c r="U8" s="42"/>
      <c r="V8" s="42"/>
      <c r="W8" s="42"/>
      <c r="X8" s="42"/>
      <c r="Y8" s="42"/>
      <c r="Z8" s="42"/>
      <c r="AA8" s="42"/>
      <c r="AB8" s="42"/>
      <c r="AC8" s="42"/>
      <c r="AD8" s="56"/>
    </row>
    <row r="9" spans="2:30" ht="12.75">
      <c r="B9" s="41"/>
      <c r="C9" s="41" t="s">
        <v>71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174"/>
      <c r="R9" s="174"/>
      <c r="S9" s="151"/>
      <c r="T9" s="159"/>
      <c r="U9" s="42"/>
      <c r="V9" s="42"/>
      <c r="W9" s="42"/>
      <c r="X9" s="42"/>
      <c r="Y9" s="42"/>
      <c r="Z9" s="42"/>
      <c r="AA9" s="42"/>
      <c r="AB9" s="42"/>
      <c r="AC9" s="42"/>
      <c r="AD9" s="56"/>
    </row>
    <row r="10" spans="2:30" ht="12.75">
      <c r="B10" s="78" t="s">
        <v>123</v>
      </c>
      <c r="C10" s="74" t="s">
        <v>124</v>
      </c>
      <c r="D10" s="74" t="s">
        <v>126</v>
      </c>
      <c r="E10" s="74" t="s">
        <v>10</v>
      </c>
      <c r="F10" s="44">
        <f>SUM(G10+H10+I10+J10+K10+L10+M10+N10+O10+P10)</f>
        <v>1423346.83</v>
      </c>
      <c r="G10" s="44">
        <v>1423346.83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175"/>
      <c r="R10" s="175"/>
      <c r="S10" s="152"/>
      <c r="T10" s="160">
        <f>SUM(U10:X10)</f>
        <v>1423346.83</v>
      </c>
      <c r="U10" s="64">
        <v>1423346.83</v>
      </c>
      <c r="V10" s="126">
        <v>0</v>
      </c>
      <c r="W10" s="126">
        <v>0</v>
      </c>
      <c r="X10" s="126">
        <v>0</v>
      </c>
      <c r="Y10" s="127">
        <f>SUM(Z10:AC10)</f>
        <v>0</v>
      </c>
      <c r="Z10" s="126">
        <v>0</v>
      </c>
      <c r="AA10" s="126">
        <v>0</v>
      </c>
      <c r="AB10" s="126">
        <v>0</v>
      </c>
      <c r="AC10" s="126">
        <f>SUM(G10-U10)</f>
        <v>0</v>
      </c>
      <c r="AD10" s="66">
        <v>1500</v>
      </c>
    </row>
    <row r="11" spans="2:30" ht="12.75">
      <c r="B11" s="78"/>
      <c r="C11" s="41" t="s">
        <v>94</v>
      </c>
      <c r="D11" s="74"/>
      <c r="E11" s="7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176"/>
      <c r="R11" s="176"/>
      <c r="S11" s="153"/>
      <c r="T11" s="160"/>
      <c r="U11" s="64"/>
      <c r="V11" s="65"/>
      <c r="W11" s="65"/>
      <c r="X11" s="65"/>
      <c r="Y11" s="128"/>
      <c r="Z11" s="65"/>
      <c r="AA11" s="65"/>
      <c r="AB11" s="65"/>
      <c r="AC11" s="65"/>
      <c r="AD11" s="66"/>
    </row>
    <row r="12" spans="2:30" ht="12.75">
      <c r="B12" s="78" t="s">
        <v>127</v>
      </c>
      <c r="C12" s="74" t="s">
        <v>128</v>
      </c>
      <c r="D12" s="74" t="s">
        <v>12</v>
      </c>
      <c r="E12" s="74" t="s">
        <v>12</v>
      </c>
      <c r="F12" s="44">
        <f>SUM(G12+H12+I12+J12+K12+L12+M12+N12+O12+P12)</f>
        <v>1356014.62</v>
      </c>
      <c r="G12" s="44">
        <v>1356014.62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175"/>
      <c r="R12" s="175"/>
      <c r="S12" s="152"/>
      <c r="T12" s="160">
        <f>SUM(U12:X12)</f>
        <v>1356014.62</v>
      </c>
      <c r="U12" s="64">
        <v>1356014.62</v>
      </c>
      <c r="V12" s="126">
        <v>0</v>
      </c>
      <c r="W12" s="126">
        <v>0</v>
      </c>
      <c r="X12" s="126">
        <v>0</v>
      </c>
      <c r="Y12" s="127">
        <f>SUM(Z12:AC12)</f>
        <v>0</v>
      </c>
      <c r="Z12" s="126">
        <v>0</v>
      </c>
      <c r="AA12" s="126">
        <v>0</v>
      </c>
      <c r="AB12" s="126">
        <v>0</v>
      </c>
      <c r="AC12" s="126">
        <f>SUM(G12-U12)</f>
        <v>0</v>
      </c>
      <c r="AD12" s="66">
        <v>1250</v>
      </c>
    </row>
    <row r="13" spans="2:30" ht="12.75">
      <c r="B13" s="78"/>
      <c r="C13" s="41" t="s">
        <v>79</v>
      </c>
      <c r="D13" s="74"/>
      <c r="E13" s="7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176"/>
      <c r="R13" s="176"/>
      <c r="S13" s="153"/>
      <c r="T13" s="160"/>
      <c r="U13" s="64"/>
      <c r="V13" s="65"/>
      <c r="W13" s="65"/>
      <c r="X13" s="65"/>
      <c r="Y13" s="128"/>
      <c r="Z13" s="65"/>
      <c r="AA13" s="65"/>
      <c r="AB13" s="65"/>
      <c r="AC13" s="65"/>
      <c r="AD13" s="66"/>
    </row>
    <row r="14" spans="2:30" ht="12.75">
      <c r="B14" s="78" t="s">
        <v>129</v>
      </c>
      <c r="C14" s="74" t="s">
        <v>130</v>
      </c>
      <c r="D14" s="74" t="s">
        <v>131</v>
      </c>
      <c r="E14" s="74" t="s">
        <v>9</v>
      </c>
      <c r="F14" s="44">
        <f>SUM(G14+H14+I14+J14+K14+L14+M14+N14+O14+P14)</f>
        <v>580844.69</v>
      </c>
      <c r="G14" s="44">
        <v>580844.69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175"/>
      <c r="R14" s="175"/>
      <c r="S14" s="152"/>
      <c r="T14" s="160">
        <f>SUM(U14:X14)</f>
        <v>580844.69</v>
      </c>
      <c r="U14" s="64">
        <v>580844.69</v>
      </c>
      <c r="V14" s="126">
        <v>0</v>
      </c>
      <c r="W14" s="126">
        <v>0</v>
      </c>
      <c r="X14" s="126">
        <v>0</v>
      </c>
      <c r="Y14" s="127">
        <f>SUM(Z14:AC14)</f>
        <v>0</v>
      </c>
      <c r="Z14" s="126">
        <v>0</v>
      </c>
      <c r="AA14" s="126">
        <v>0</v>
      </c>
      <c r="AB14" s="126">
        <v>0</v>
      </c>
      <c r="AC14" s="126">
        <f>SUM(G14-U14)</f>
        <v>0</v>
      </c>
      <c r="AD14" s="66">
        <v>300</v>
      </c>
    </row>
    <row r="15" spans="2:30" ht="12.75">
      <c r="B15" s="194" t="s">
        <v>132</v>
      </c>
      <c r="C15" s="195"/>
      <c r="D15" s="196"/>
      <c r="E15" s="7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174"/>
      <c r="R15" s="174"/>
      <c r="S15" s="151"/>
      <c r="T15" s="160"/>
      <c r="U15" s="66"/>
      <c r="V15" s="65"/>
      <c r="W15" s="65"/>
      <c r="X15" s="65"/>
      <c r="Y15" s="128"/>
      <c r="Z15" s="65"/>
      <c r="AA15" s="65"/>
      <c r="AB15" s="65"/>
      <c r="AC15" s="66"/>
      <c r="AD15" s="66"/>
    </row>
    <row r="16" spans="2:30" ht="12.75">
      <c r="B16" s="72"/>
      <c r="C16" s="41" t="s">
        <v>94</v>
      </c>
      <c r="D16" s="79"/>
      <c r="E16" s="79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74"/>
      <c r="R16" s="174"/>
      <c r="S16" s="151"/>
      <c r="T16" s="160"/>
      <c r="U16" s="124"/>
      <c r="V16" s="138"/>
      <c r="W16" s="138"/>
      <c r="X16" s="138"/>
      <c r="Y16" s="134"/>
      <c r="Z16" s="138"/>
      <c r="AA16" s="138"/>
      <c r="AB16" s="138"/>
      <c r="AC16" s="124"/>
      <c r="AD16" s="124"/>
    </row>
    <row r="17" spans="2:30" ht="12.75">
      <c r="B17" s="78" t="s">
        <v>133</v>
      </c>
      <c r="C17" s="80" t="s">
        <v>134</v>
      </c>
      <c r="D17" s="81" t="s">
        <v>8</v>
      </c>
      <c r="E17" s="81" t="s">
        <v>8</v>
      </c>
      <c r="F17" s="44">
        <f>SUM(G17+H17+I17+J17+K17+L17+M17+N17+O17+P17)</f>
        <v>5186565.28</v>
      </c>
      <c r="G17" s="46">
        <v>311568.28</v>
      </c>
      <c r="H17" s="46">
        <v>3535225</v>
      </c>
      <c r="I17" s="46">
        <v>1339772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175"/>
      <c r="R17" s="175"/>
      <c r="S17" s="152"/>
      <c r="T17" s="160">
        <f>SUM(U17:X17)</f>
        <v>311568.28</v>
      </c>
      <c r="U17" s="67">
        <v>311568.28</v>
      </c>
      <c r="V17" s="139">
        <v>0</v>
      </c>
      <c r="W17" s="139">
        <v>0</v>
      </c>
      <c r="X17" s="139">
        <v>0</v>
      </c>
      <c r="Y17" s="127">
        <f>SUM(Z17:AC17)</f>
        <v>0</v>
      </c>
      <c r="Z17" s="139">
        <v>0</v>
      </c>
      <c r="AA17" s="139">
        <v>0</v>
      </c>
      <c r="AB17" s="139">
        <v>0</v>
      </c>
      <c r="AC17" s="126">
        <f>SUM(G17-U17)</f>
        <v>0</v>
      </c>
      <c r="AD17" s="124">
        <v>150</v>
      </c>
    </row>
    <row r="18" spans="2:30" ht="12.75">
      <c r="B18" s="72"/>
      <c r="C18" s="80" t="s">
        <v>135</v>
      </c>
      <c r="D18" s="79"/>
      <c r="E18" s="79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74"/>
      <c r="R18" s="174"/>
      <c r="S18" s="151"/>
      <c r="T18" s="160"/>
      <c r="U18" s="124"/>
      <c r="V18" s="138"/>
      <c r="W18" s="138"/>
      <c r="X18" s="138"/>
      <c r="Y18" s="134"/>
      <c r="Z18" s="138"/>
      <c r="AA18" s="138"/>
      <c r="AB18" s="138"/>
      <c r="AC18" s="124"/>
      <c r="AD18" s="124"/>
    </row>
    <row r="19" spans="2:30" ht="12.75">
      <c r="B19" s="72"/>
      <c r="C19" s="41" t="s">
        <v>71</v>
      </c>
      <c r="D19" s="49"/>
      <c r="E19" s="79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174"/>
      <c r="R19" s="174"/>
      <c r="S19" s="151"/>
      <c r="T19" s="160"/>
      <c r="U19" s="124"/>
      <c r="V19" s="138"/>
      <c r="W19" s="138"/>
      <c r="X19" s="138"/>
      <c r="Y19" s="134"/>
      <c r="Z19" s="138"/>
      <c r="AA19" s="138"/>
      <c r="AB19" s="138"/>
      <c r="AC19" s="124"/>
      <c r="AD19" s="124"/>
    </row>
    <row r="20" spans="2:30" ht="12.75">
      <c r="B20" s="78" t="s">
        <v>136</v>
      </c>
      <c r="C20" s="80" t="s">
        <v>137</v>
      </c>
      <c r="D20" s="81" t="s">
        <v>13</v>
      </c>
      <c r="E20" s="81" t="s">
        <v>13</v>
      </c>
      <c r="F20" s="44">
        <f>SUM(G20+H20+I20+J20+K20+L20+M20+N20+O20+P20)</f>
        <v>4247306.28</v>
      </c>
      <c r="G20" s="46">
        <v>374094.28</v>
      </c>
      <c r="H20" s="46">
        <v>3135457</v>
      </c>
      <c r="I20" s="46">
        <v>737755</v>
      </c>
      <c r="J20" s="83">
        <v>0</v>
      </c>
      <c r="K20" s="83">
        <v>0</v>
      </c>
      <c r="L20" s="83">
        <v>0</v>
      </c>
      <c r="M20" s="83">
        <v>0</v>
      </c>
      <c r="N20" s="83">
        <v>0</v>
      </c>
      <c r="O20" s="83">
        <v>0</v>
      </c>
      <c r="P20" s="83">
        <v>0</v>
      </c>
      <c r="Q20" s="175"/>
      <c r="R20" s="175"/>
      <c r="S20" s="152"/>
      <c r="T20" s="160">
        <f>SUM(U20:X20)</f>
        <v>374094.28</v>
      </c>
      <c r="U20" s="67">
        <v>374094.28</v>
      </c>
      <c r="V20" s="139">
        <v>0</v>
      </c>
      <c r="W20" s="139">
        <v>0</v>
      </c>
      <c r="X20" s="139">
        <v>0</v>
      </c>
      <c r="Y20" s="127">
        <f>SUM(Z20:AC20)</f>
        <v>0</v>
      </c>
      <c r="Z20" s="139">
        <v>0</v>
      </c>
      <c r="AA20" s="139">
        <v>0</v>
      </c>
      <c r="AB20" s="139">
        <v>0</v>
      </c>
      <c r="AC20" s="126">
        <f>SUM(G20-U20)</f>
        <v>0</v>
      </c>
      <c r="AD20" s="124">
        <v>120</v>
      </c>
    </row>
    <row r="21" spans="2:30" ht="12.75">
      <c r="B21" s="72"/>
      <c r="C21" s="80" t="s">
        <v>138</v>
      </c>
      <c r="D21" s="79"/>
      <c r="E21" s="79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74"/>
      <c r="R21" s="174"/>
      <c r="S21" s="151"/>
      <c r="T21" s="160"/>
      <c r="U21" s="67"/>
      <c r="V21" s="138"/>
      <c r="W21" s="138"/>
      <c r="X21" s="138"/>
      <c r="Y21" s="134"/>
      <c r="Z21" s="138"/>
      <c r="AA21" s="138"/>
      <c r="AB21" s="138"/>
      <c r="AC21" s="124"/>
      <c r="AD21" s="124"/>
    </row>
    <row r="22" spans="2:30" ht="12.75">
      <c r="B22" s="78" t="s">
        <v>139</v>
      </c>
      <c r="C22" s="80" t="s">
        <v>137</v>
      </c>
      <c r="D22" s="81" t="s">
        <v>10</v>
      </c>
      <c r="E22" s="81" t="s">
        <v>10</v>
      </c>
      <c r="F22" s="44">
        <f>SUM(G22+H22+I22+J22+K22+L22+M22+N22+O22+P22)</f>
        <v>5124855.5600000005</v>
      </c>
      <c r="G22" s="46">
        <v>774159.56</v>
      </c>
      <c r="H22" s="46">
        <v>3521992</v>
      </c>
      <c r="I22" s="46">
        <v>828704</v>
      </c>
      <c r="J22" s="83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83">
        <v>0</v>
      </c>
      <c r="Q22" s="175"/>
      <c r="R22" s="175"/>
      <c r="S22" s="152"/>
      <c r="T22" s="160">
        <f>SUM(U22:X22)</f>
        <v>774159.56</v>
      </c>
      <c r="U22" s="67">
        <v>774159.56</v>
      </c>
      <c r="V22" s="139">
        <v>0</v>
      </c>
      <c r="W22" s="139">
        <v>0</v>
      </c>
      <c r="X22" s="139">
        <v>0</v>
      </c>
      <c r="Y22" s="127">
        <f>SUM(Z22:AC22)</f>
        <v>0</v>
      </c>
      <c r="Z22" s="139">
        <v>0</v>
      </c>
      <c r="AA22" s="139">
        <v>0</v>
      </c>
      <c r="AB22" s="139">
        <v>0</v>
      </c>
      <c r="AC22" s="126">
        <f>SUM(G22-U22)</f>
        <v>0</v>
      </c>
      <c r="AD22" s="124">
        <v>350</v>
      </c>
    </row>
    <row r="23" spans="2:30" ht="12.75">
      <c r="B23" s="72"/>
      <c r="C23" s="80" t="s">
        <v>140</v>
      </c>
      <c r="D23" s="79"/>
      <c r="E23" s="79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74"/>
      <c r="R23" s="174"/>
      <c r="S23" s="151"/>
      <c r="T23" s="160"/>
      <c r="U23" s="124"/>
      <c r="V23" s="138"/>
      <c r="W23" s="138"/>
      <c r="X23" s="138"/>
      <c r="Y23" s="134"/>
      <c r="Z23" s="138"/>
      <c r="AA23" s="138"/>
      <c r="AB23" s="138"/>
      <c r="AC23" s="124"/>
      <c r="AD23" s="124"/>
    </row>
    <row r="24" spans="2:30" ht="12.75">
      <c r="B24" s="78" t="s">
        <v>141</v>
      </c>
      <c r="C24" s="80" t="s">
        <v>137</v>
      </c>
      <c r="D24" s="81" t="s">
        <v>14</v>
      </c>
      <c r="E24" s="81" t="s">
        <v>14</v>
      </c>
      <c r="F24" s="44">
        <f>SUM(G24+H24+I24+J24+K24+L24+M24+N24+O24+P24)</f>
        <v>5796776.71</v>
      </c>
      <c r="G24" s="46">
        <v>844804.71</v>
      </c>
      <c r="H24" s="46">
        <v>4008739</v>
      </c>
      <c r="I24" s="46">
        <v>943233</v>
      </c>
      <c r="J24" s="83">
        <v>0</v>
      </c>
      <c r="K24" s="83">
        <v>0</v>
      </c>
      <c r="L24" s="83">
        <v>0</v>
      </c>
      <c r="M24" s="83">
        <v>0</v>
      </c>
      <c r="N24" s="83">
        <v>0</v>
      </c>
      <c r="O24" s="83">
        <v>0</v>
      </c>
      <c r="P24" s="83">
        <v>0</v>
      </c>
      <c r="Q24" s="175"/>
      <c r="R24" s="175"/>
      <c r="S24" s="152"/>
      <c r="T24" s="160">
        <f>SUM(U24:X24)</f>
        <v>844804.71</v>
      </c>
      <c r="U24" s="67">
        <v>844804.71</v>
      </c>
      <c r="V24" s="139">
        <v>0</v>
      </c>
      <c r="W24" s="139">
        <v>0</v>
      </c>
      <c r="X24" s="139">
        <v>0</v>
      </c>
      <c r="Y24" s="127">
        <f>SUM(Z24:AC24)</f>
        <v>0</v>
      </c>
      <c r="Z24" s="139">
        <v>0</v>
      </c>
      <c r="AA24" s="139">
        <v>0</v>
      </c>
      <c r="AB24" s="139">
        <v>0</v>
      </c>
      <c r="AC24" s="126">
        <f>SUM(G24-U24)</f>
        <v>0</v>
      </c>
      <c r="AD24" s="124">
        <v>350</v>
      </c>
    </row>
    <row r="25" spans="2:30" ht="12.75">
      <c r="B25" s="72"/>
      <c r="C25" s="80" t="s">
        <v>142</v>
      </c>
      <c r="D25" s="79"/>
      <c r="E25" s="79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74"/>
      <c r="R25" s="174"/>
      <c r="S25" s="151"/>
      <c r="T25" s="160"/>
      <c r="U25" s="124"/>
      <c r="V25" s="138"/>
      <c r="W25" s="138"/>
      <c r="X25" s="138"/>
      <c r="Y25" s="134"/>
      <c r="Z25" s="138"/>
      <c r="AA25" s="138"/>
      <c r="AB25" s="138"/>
      <c r="AC25" s="124"/>
      <c r="AD25" s="124"/>
    </row>
    <row r="26" spans="2:30" ht="12.75">
      <c r="B26" s="194" t="s">
        <v>143</v>
      </c>
      <c r="C26" s="195"/>
      <c r="D26" s="196"/>
      <c r="E26" s="79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4"/>
      <c r="R26" s="174"/>
      <c r="S26" s="151"/>
      <c r="T26" s="160"/>
      <c r="U26" s="124"/>
      <c r="V26" s="138"/>
      <c r="W26" s="138"/>
      <c r="X26" s="138"/>
      <c r="Y26" s="134"/>
      <c r="Z26" s="138"/>
      <c r="AA26" s="138"/>
      <c r="AB26" s="138"/>
      <c r="AC26" s="124"/>
      <c r="AD26" s="124"/>
    </row>
    <row r="27" spans="2:30" ht="12.75">
      <c r="B27" s="72"/>
      <c r="C27" s="41" t="s">
        <v>71</v>
      </c>
      <c r="D27" s="49"/>
      <c r="E27" s="79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74"/>
      <c r="R27" s="174"/>
      <c r="S27" s="151"/>
      <c r="T27" s="160"/>
      <c r="U27" s="124"/>
      <c r="V27" s="138"/>
      <c r="W27" s="138"/>
      <c r="X27" s="138"/>
      <c r="Y27" s="134"/>
      <c r="Z27" s="138"/>
      <c r="AA27" s="138"/>
      <c r="AB27" s="138"/>
      <c r="AC27" s="124"/>
      <c r="AD27" s="124"/>
    </row>
    <row r="28" spans="2:30" ht="12.75">
      <c r="B28" s="78" t="s">
        <v>144</v>
      </c>
      <c r="C28" s="80" t="s">
        <v>145</v>
      </c>
      <c r="D28" s="81" t="s">
        <v>10</v>
      </c>
      <c r="E28" s="81" t="s">
        <v>10</v>
      </c>
      <c r="F28" s="44">
        <f>SUM(G28+H28+I28+J28+K28+L28+M28+N28+O28+P28)</f>
        <v>5090313.1899999995</v>
      </c>
      <c r="G28" s="46">
        <v>2103029.19</v>
      </c>
      <c r="H28" s="46">
        <v>704398</v>
      </c>
      <c r="I28" s="46">
        <v>2282886</v>
      </c>
      <c r="J28" s="83">
        <v>0</v>
      </c>
      <c r="K28" s="83">
        <v>0</v>
      </c>
      <c r="L28" s="83">
        <v>0</v>
      </c>
      <c r="M28" s="83">
        <v>0</v>
      </c>
      <c r="N28" s="83">
        <v>0</v>
      </c>
      <c r="O28" s="83">
        <v>0</v>
      </c>
      <c r="P28" s="83">
        <v>0</v>
      </c>
      <c r="Q28" s="175"/>
      <c r="R28" s="175"/>
      <c r="S28" s="152"/>
      <c r="T28" s="160">
        <f>SUM(U28:X28)</f>
        <v>2103029.19</v>
      </c>
      <c r="U28" s="67">
        <v>2103029.19</v>
      </c>
      <c r="V28" s="139">
        <v>0</v>
      </c>
      <c r="W28" s="139">
        <v>0</v>
      </c>
      <c r="X28" s="139">
        <v>0</v>
      </c>
      <c r="Y28" s="127">
        <f>SUM(Z28:AC28)</f>
        <v>0</v>
      </c>
      <c r="Z28" s="139">
        <v>0</v>
      </c>
      <c r="AA28" s="139">
        <v>0</v>
      </c>
      <c r="AB28" s="139">
        <v>0</v>
      </c>
      <c r="AC28" s="126">
        <f>SUM(G28-U28)</f>
        <v>0</v>
      </c>
      <c r="AD28" s="124">
        <v>1600</v>
      </c>
    </row>
    <row r="29" spans="2:30" ht="12.75">
      <c r="B29" s="72"/>
      <c r="C29" s="80" t="s">
        <v>146</v>
      </c>
      <c r="D29" s="79"/>
      <c r="E29" s="79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174"/>
      <c r="R29" s="174"/>
      <c r="S29" s="151"/>
      <c r="T29" s="160"/>
      <c r="U29" s="67"/>
      <c r="V29" s="138"/>
      <c r="W29" s="138"/>
      <c r="X29" s="138"/>
      <c r="Y29" s="134"/>
      <c r="Z29" s="138"/>
      <c r="AA29" s="138"/>
      <c r="AB29" s="138"/>
      <c r="AC29" s="124"/>
      <c r="AD29" s="124"/>
    </row>
    <row r="30" spans="2:30" ht="12.75">
      <c r="B30" s="78" t="s">
        <v>147</v>
      </c>
      <c r="C30" s="80" t="s">
        <v>145</v>
      </c>
      <c r="D30" s="81" t="s">
        <v>13</v>
      </c>
      <c r="E30" s="81" t="s">
        <v>13</v>
      </c>
      <c r="F30" s="44">
        <f>SUM(G30+H30+I30+J30+K30+L30+M30+N30+O30+P30)</f>
        <v>4154991.9299999997</v>
      </c>
      <c r="G30" s="46">
        <v>2013402.93</v>
      </c>
      <c r="H30" s="46">
        <v>627091</v>
      </c>
      <c r="I30" s="46">
        <v>1514498</v>
      </c>
      <c r="J30" s="83">
        <v>0</v>
      </c>
      <c r="K30" s="83">
        <v>0</v>
      </c>
      <c r="L30" s="83">
        <v>0</v>
      </c>
      <c r="M30" s="83">
        <v>0</v>
      </c>
      <c r="N30" s="83">
        <v>0</v>
      </c>
      <c r="O30" s="83">
        <v>0</v>
      </c>
      <c r="P30" s="83">
        <v>0</v>
      </c>
      <c r="Q30" s="175"/>
      <c r="R30" s="175"/>
      <c r="S30" s="152"/>
      <c r="T30" s="160">
        <f>SUM(U30:X30)</f>
        <v>2013402.93</v>
      </c>
      <c r="U30" s="67">
        <v>2013402.93</v>
      </c>
      <c r="V30" s="139">
        <v>0</v>
      </c>
      <c r="W30" s="139">
        <v>0</v>
      </c>
      <c r="X30" s="139">
        <v>0</v>
      </c>
      <c r="Y30" s="127">
        <f>SUM(Z30:AC30)</f>
        <v>0</v>
      </c>
      <c r="Z30" s="139">
        <v>0</v>
      </c>
      <c r="AA30" s="139">
        <v>0</v>
      </c>
      <c r="AB30" s="139">
        <v>0</v>
      </c>
      <c r="AC30" s="126">
        <f>SUM(G30-U30)</f>
        <v>0</v>
      </c>
      <c r="AD30" s="124">
        <v>2500</v>
      </c>
    </row>
    <row r="31" spans="2:30" ht="12.75">
      <c r="B31" s="72"/>
      <c r="C31" s="80" t="s">
        <v>148</v>
      </c>
      <c r="D31" s="79"/>
      <c r="E31" s="79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174"/>
      <c r="R31" s="174"/>
      <c r="S31" s="151"/>
      <c r="T31" s="160"/>
      <c r="U31" s="67"/>
      <c r="V31" s="138"/>
      <c r="W31" s="138"/>
      <c r="X31" s="138"/>
      <c r="Y31" s="134"/>
      <c r="Z31" s="138"/>
      <c r="AA31" s="138"/>
      <c r="AB31" s="138"/>
      <c r="AC31" s="124"/>
      <c r="AD31" s="124"/>
    </row>
    <row r="32" spans="2:30" ht="12.75">
      <c r="B32" s="78" t="s">
        <v>156</v>
      </c>
      <c r="C32" s="80" t="s">
        <v>145</v>
      </c>
      <c r="D32" s="81" t="s">
        <v>14</v>
      </c>
      <c r="E32" s="81" t="s">
        <v>14</v>
      </c>
      <c r="F32" s="44">
        <f>SUM(G32+H32+I32+J32+K32+L32+M32+N32+O32+P32)</f>
        <v>4987424.86</v>
      </c>
      <c r="G32" s="46">
        <v>2050647.86</v>
      </c>
      <c r="H32" s="46">
        <v>801748</v>
      </c>
      <c r="I32" s="46">
        <v>2135029</v>
      </c>
      <c r="J32" s="83">
        <v>0</v>
      </c>
      <c r="K32" s="83">
        <v>0</v>
      </c>
      <c r="L32" s="83">
        <v>0</v>
      </c>
      <c r="M32" s="83">
        <v>0</v>
      </c>
      <c r="N32" s="83">
        <v>0</v>
      </c>
      <c r="O32" s="83">
        <v>0</v>
      </c>
      <c r="P32" s="83">
        <v>0</v>
      </c>
      <c r="Q32" s="175"/>
      <c r="R32" s="175"/>
      <c r="S32" s="152"/>
      <c r="T32" s="160">
        <f>SUM(U32:X32)</f>
        <v>2050647.86</v>
      </c>
      <c r="U32" s="67">
        <v>2050647.86</v>
      </c>
      <c r="V32" s="139">
        <v>0</v>
      </c>
      <c r="W32" s="139">
        <v>0</v>
      </c>
      <c r="X32" s="139">
        <v>0</v>
      </c>
      <c r="Y32" s="127">
        <f>SUM(Z32:AC32)</f>
        <v>0</v>
      </c>
      <c r="Z32" s="139">
        <v>0</v>
      </c>
      <c r="AA32" s="139">
        <v>0</v>
      </c>
      <c r="AB32" s="139">
        <v>0</v>
      </c>
      <c r="AC32" s="126">
        <f>SUM(G32-U32)</f>
        <v>0</v>
      </c>
      <c r="AD32" s="124">
        <v>2000</v>
      </c>
    </row>
    <row r="33" spans="2:30" ht="12.75">
      <c r="B33" s="72"/>
      <c r="C33" s="80" t="s">
        <v>157</v>
      </c>
      <c r="D33" s="79"/>
      <c r="E33" s="79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74"/>
      <c r="R33" s="174"/>
      <c r="S33" s="151"/>
      <c r="T33" s="160"/>
      <c r="U33" s="124"/>
      <c r="V33" s="138"/>
      <c r="W33" s="138"/>
      <c r="X33" s="138"/>
      <c r="Y33" s="134"/>
      <c r="Z33" s="138"/>
      <c r="AA33" s="138"/>
      <c r="AB33" s="138"/>
      <c r="AC33" s="124"/>
      <c r="AD33" s="124"/>
    </row>
    <row r="34" spans="2:30" ht="12.75">
      <c r="B34" s="194" t="s">
        <v>158</v>
      </c>
      <c r="C34" s="195"/>
      <c r="D34" s="196"/>
      <c r="E34" s="79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74"/>
      <c r="R34" s="174"/>
      <c r="S34" s="151"/>
      <c r="T34" s="160"/>
      <c r="U34" s="124"/>
      <c r="V34" s="138"/>
      <c r="W34" s="138"/>
      <c r="X34" s="138"/>
      <c r="Y34" s="134"/>
      <c r="Z34" s="138"/>
      <c r="AA34" s="138"/>
      <c r="AB34" s="138"/>
      <c r="AC34" s="124"/>
      <c r="AD34" s="124"/>
    </row>
    <row r="35" spans="2:30" ht="12.75">
      <c r="B35" s="72"/>
      <c r="C35" s="41" t="s">
        <v>94</v>
      </c>
      <c r="D35" s="49"/>
      <c r="E35" s="79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74"/>
      <c r="R35" s="174"/>
      <c r="S35" s="151"/>
      <c r="T35" s="160"/>
      <c r="U35" s="124"/>
      <c r="V35" s="138"/>
      <c r="W35" s="138"/>
      <c r="X35" s="138"/>
      <c r="Y35" s="134"/>
      <c r="Z35" s="138"/>
      <c r="AA35" s="138"/>
      <c r="AB35" s="138"/>
      <c r="AC35" s="124"/>
      <c r="AD35" s="124"/>
    </row>
    <row r="36" spans="2:30" ht="12.75">
      <c r="B36" s="78" t="s">
        <v>159</v>
      </c>
      <c r="C36" s="80" t="s">
        <v>160</v>
      </c>
      <c r="D36" s="81" t="s">
        <v>82</v>
      </c>
      <c r="E36" s="81" t="s">
        <v>165</v>
      </c>
      <c r="F36" s="44">
        <f>SUM(G36+H36+I36+J36+K36+L36+M36+N36+O36+P36)</f>
        <v>2303238.83</v>
      </c>
      <c r="G36" s="46">
        <v>731621.83</v>
      </c>
      <c r="H36" s="84">
        <v>0</v>
      </c>
      <c r="I36" s="84">
        <v>0</v>
      </c>
      <c r="J36" s="44">
        <v>898067</v>
      </c>
      <c r="K36" s="44">
        <v>673550</v>
      </c>
      <c r="L36" s="83">
        <v>0</v>
      </c>
      <c r="M36" s="83">
        <v>0</v>
      </c>
      <c r="N36" s="83">
        <v>0</v>
      </c>
      <c r="O36" s="83">
        <v>0</v>
      </c>
      <c r="P36" s="83">
        <v>0</v>
      </c>
      <c r="Q36" s="175"/>
      <c r="R36" s="175"/>
      <c r="S36" s="152"/>
      <c r="T36" s="160">
        <f>SUM(U36:X36)</f>
        <v>731621.83</v>
      </c>
      <c r="U36" s="67">
        <v>731621.83</v>
      </c>
      <c r="V36" s="139">
        <v>0</v>
      </c>
      <c r="W36" s="139">
        <v>0</v>
      </c>
      <c r="X36" s="139">
        <v>0</v>
      </c>
      <c r="Y36" s="127">
        <f>SUM(Z36:AC36)</f>
        <v>0</v>
      </c>
      <c r="Z36" s="139">
        <v>0</v>
      </c>
      <c r="AA36" s="139">
        <v>0</v>
      </c>
      <c r="AB36" s="139">
        <v>0</v>
      </c>
      <c r="AC36" s="126">
        <f>SUM(G36-U36)</f>
        <v>0</v>
      </c>
      <c r="AD36" s="124">
        <v>450</v>
      </c>
    </row>
    <row r="37" spans="2:30" ht="13.5" thickBot="1">
      <c r="B37" s="72"/>
      <c r="C37" s="78" t="s">
        <v>161</v>
      </c>
      <c r="D37" s="73"/>
      <c r="E37" s="73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174"/>
      <c r="R37" s="174"/>
      <c r="S37" s="151"/>
      <c r="T37" s="160"/>
      <c r="U37" s="67"/>
      <c r="V37" s="138"/>
      <c r="W37" s="138"/>
      <c r="X37" s="138"/>
      <c r="Y37" s="134"/>
      <c r="Z37" s="138"/>
      <c r="AA37" s="138"/>
      <c r="AB37" s="138"/>
      <c r="AC37" s="124"/>
      <c r="AD37" s="124"/>
    </row>
    <row r="38" spans="2:30" ht="12.75">
      <c r="B38" s="72"/>
      <c r="C38" s="41" t="s">
        <v>71</v>
      </c>
      <c r="D38" s="49"/>
      <c r="E38" s="79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207"/>
      <c r="Q38" s="174"/>
      <c r="R38" s="174"/>
      <c r="S38" s="151"/>
      <c r="T38" s="160"/>
      <c r="U38" s="67"/>
      <c r="V38" s="138"/>
      <c r="W38" s="138"/>
      <c r="X38" s="138"/>
      <c r="Y38" s="134"/>
      <c r="Z38" s="138"/>
      <c r="AA38" s="138"/>
      <c r="AB38" s="138"/>
      <c r="AC38" s="124"/>
      <c r="AD38" s="124"/>
    </row>
    <row r="39" spans="2:30" ht="12.75">
      <c r="B39" s="78" t="s">
        <v>162</v>
      </c>
      <c r="C39" s="80" t="s">
        <v>163</v>
      </c>
      <c r="D39" s="81" t="s">
        <v>82</v>
      </c>
      <c r="E39" s="81" t="s">
        <v>165</v>
      </c>
      <c r="F39" s="44">
        <f>SUM(G39+H39+I39+J39+K39+L39+M39+N39+O39+P39)</f>
        <v>4735717.67</v>
      </c>
      <c r="G39" s="46">
        <v>1391817.67</v>
      </c>
      <c r="H39" s="84">
        <v>0</v>
      </c>
      <c r="I39" s="84">
        <v>0</v>
      </c>
      <c r="J39" s="44">
        <v>1910800</v>
      </c>
      <c r="K39" s="44">
        <v>1433100</v>
      </c>
      <c r="L39" s="83">
        <v>0</v>
      </c>
      <c r="M39" s="83">
        <v>0</v>
      </c>
      <c r="N39" s="83">
        <v>0</v>
      </c>
      <c r="O39" s="83">
        <v>0</v>
      </c>
      <c r="P39" s="83">
        <v>0</v>
      </c>
      <c r="Q39" s="175"/>
      <c r="R39" s="175"/>
      <c r="S39" s="152"/>
      <c r="T39" s="160">
        <f>SUM(U39:X39)</f>
        <v>1391817.67</v>
      </c>
      <c r="U39" s="67">
        <v>1391817.67</v>
      </c>
      <c r="V39" s="139">
        <v>0</v>
      </c>
      <c r="W39" s="139">
        <v>0</v>
      </c>
      <c r="X39" s="139">
        <v>0</v>
      </c>
      <c r="Y39" s="127">
        <f>SUM(Z39:AC39)</f>
        <v>0</v>
      </c>
      <c r="Z39" s="139">
        <v>0</v>
      </c>
      <c r="AA39" s="139">
        <v>0</v>
      </c>
      <c r="AB39" s="139">
        <v>0</v>
      </c>
      <c r="AC39" s="126">
        <f>SUM(G39-U39)</f>
        <v>0</v>
      </c>
      <c r="AD39" s="124">
        <v>800</v>
      </c>
    </row>
    <row r="40" spans="2:30" ht="12.75">
      <c r="B40" s="72"/>
      <c r="C40" s="80" t="s">
        <v>164</v>
      </c>
      <c r="D40" s="79"/>
      <c r="E40" s="79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74"/>
      <c r="R40" s="174"/>
      <c r="S40" s="151"/>
      <c r="T40" s="160"/>
      <c r="U40" s="124"/>
      <c r="V40" s="138"/>
      <c r="W40" s="138"/>
      <c r="X40" s="138"/>
      <c r="Y40" s="134"/>
      <c r="Z40" s="138"/>
      <c r="AA40" s="138"/>
      <c r="AB40" s="138"/>
      <c r="AC40" s="124"/>
      <c r="AD40" s="124"/>
    </row>
    <row r="41" spans="2:30" ht="13.5" thickBot="1">
      <c r="B41" s="72"/>
      <c r="C41" s="211"/>
      <c r="D41" s="79"/>
      <c r="E41" s="79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74"/>
      <c r="R41" s="174"/>
      <c r="S41" s="151"/>
      <c r="T41" s="160"/>
      <c r="U41" s="124"/>
      <c r="V41" s="138"/>
      <c r="W41" s="138"/>
      <c r="X41" s="138"/>
      <c r="Y41" s="134"/>
      <c r="Z41" s="138"/>
      <c r="AA41" s="138"/>
      <c r="AB41" s="138"/>
      <c r="AC41" s="124"/>
      <c r="AD41" s="124"/>
    </row>
    <row r="42" spans="2:30" ht="13.5" thickBot="1">
      <c r="B42" s="50"/>
      <c r="C42" s="51"/>
      <c r="D42" s="51"/>
      <c r="E42" s="76"/>
      <c r="F42" s="182" t="s">
        <v>21</v>
      </c>
      <c r="G42" s="183"/>
      <c r="H42" s="183"/>
      <c r="I42" s="183"/>
      <c r="J42" s="183"/>
      <c r="K42" s="183"/>
      <c r="L42" s="183"/>
      <c r="M42" s="183"/>
      <c r="N42" s="183"/>
      <c r="O42" s="183"/>
      <c r="P42" s="184"/>
      <c r="Q42" s="149"/>
      <c r="R42" s="149"/>
      <c r="S42" s="149"/>
      <c r="T42" s="185" t="s">
        <v>5</v>
      </c>
      <c r="U42" s="186"/>
      <c r="V42" s="186"/>
      <c r="W42" s="186"/>
      <c r="X42" s="187"/>
      <c r="Y42" s="185" t="s">
        <v>532</v>
      </c>
      <c r="Z42" s="186"/>
      <c r="AA42" s="186"/>
      <c r="AB42" s="186"/>
      <c r="AC42" s="188"/>
      <c r="AD42" s="62"/>
    </row>
    <row r="43" spans="2:30" ht="14.25" thickBot="1" thickTop="1">
      <c r="B43" s="52" t="s">
        <v>0</v>
      </c>
      <c r="C43" s="53" t="s">
        <v>1</v>
      </c>
      <c r="D43" s="53" t="s">
        <v>2</v>
      </c>
      <c r="E43" s="53" t="s">
        <v>125</v>
      </c>
      <c r="F43" s="54" t="s">
        <v>3</v>
      </c>
      <c r="G43" s="54" t="s">
        <v>72</v>
      </c>
      <c r="H43" s="54" t="s">
        <v>149</v>
      </c>
      <c r="I43" s="54" t="s">
        <v>150</v>
      </c>
      <c r="J43" s="54" t="s">
        <v>151</v>
      </c>
      <c r="K43" s="54" t="s">
        <v>152</v>
      </c>
      <c r="L43" s="54" t="s">
        <v>73</v>
      </c>
      <c r="M43" s="54" t="s">
        <v>74</v>
      </c>
      <c r="N43" s="82" t="s">
        <v>153</v>
      </c>
      <c r="O43" s="82" t="s">
        <v>154</v>
      </c>
      <c r="P43" s="156" t="s">
        <v>155</v>
      </c>
      <c r="Q43" s="150"/>
      <c r="R43" s="150"/>
      <c r="S43" s="150"/>
      <c r="T43" s="157" t="s">
        <v>535</v>
      </c>
      <c r="U43" s="54" t="s">
        <v>530</v>
      </c>
      <c r="V43" s="132" t="s">
        <v>526</v>
      </c>
      <c r="W43" s="132" t="s">
        <v>527</v>
      </c>
      <c r="X43" s="132" t="s">
        <v>533</v>
      </c>
      <c r="Y43" s="132" t="s">
        <v>536</v>
      </c>
      <c r="Z43" s="132" t="s">
        <v>531</v>
      </c>
      <c r="AA43" s="132" t="s">
        <v>529</v>
      </c>
      <c r="AB43" s="132" t="s">
        <v>534</v>
      </c>
      <c r="AC43" s="60" t="s">
        <v>528</v>
      </c>
      <c r="AD43" s="63" t="s">
        <v>102</v>
      </c>
    </row>
    <row r="44" spans="2:30" ht="12.75">
      <c r="B44" s="194" t="s">
        <v>166</v>
      </c>
      <c r="C44" s="195"/>
      <c r="D44" s="196"/>
      <c r="E44" s="79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74"/>
      <c r="R44" s="174"/>
      <c r="S44" s="151"/>
      <c r="T44" s="160"/>
      <c r="U44" s="124"/>
      <c r="V44" s="138"/>
      <c r="W44" s="138"/>
      <c r="X44" s="138"/>
      <c r="Y44" s="134"/>
      <c r="Z44" s="138"/>
      <c r="AA44" s="138"/>
      <c r="AB44" s="138"/>
      <c r="AC44" s="124"/>
      <c r="AD44" s="124"/>
    </row>
    <row r="45" spans="2:30" ht="12.75">
      <c r="B45" s="72"/>
      <c r="C45" s="41" t="s">
        <v>71</v>
      </c>
      <c r="D45" s="49"/>
      <c r="E45" s="79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74"/>
      <c r="R45" s="174"/>
      <c r="S45" s="151"/>
      <c r="T45" s="160"/>
      <c r="U45" s="124"/>
      <c r="V45" s="138"/>
      <c r="W45" s="138"/>
      <c r="X45" s="138"/>
      <c r="Y45" s="134"/>
      <c r="Z45" s="138"/>
      <c r="AA45" s="138"/>
      <c r="AB45" s="138"/>
      <c r="AC45" s="124"/>
      <c r="AD45" s="124"/>
    </row>
    <row r="46" spans="2:30" ht="12.75">
      <c r="B46" s="78" t="s">
        <v>167</v>
      </c>
      <c r="C46" s="80" t="s">
        <v>168</v>
      </c>
      <c r="D46" s="81" t="s">
        <v>90</v>
      </c>
      <c r="E46" s="81" t="s">
        <v>165</v>
      </c>
      <c r="F46" s="44">
        <f>SUM(G46+H46+I46+J46+K46+L46+M46+N46+O46+P46)</f>
        <v>3905299.97</v>
      </c>
      <c r="G46" s="46">
        <v>3905299.97</v>
      </c>
      <c r="H46" s="84">
        <v>0</v>
      </c>
      <c r="I46" s="84">
        <v>0</v>
      </c>
      <c r="J46" s="83">
        <v>0</v>
      </c>
      <c r="K46" s="83">
        <v>0</v>
      </c>
      <c r="L46" s="83">
        <v>0</v>
      </c>
      <c r="M46" s="83">
        <v>0</v>
      </c>
      <c r="N46" s="83">
        <v>0</v>
      </c>
      <c r="O46" s="83">
        <v>0</v>
      </c>
      <c r="P46" s="83">
        <v>0</v>
      </c>
      <c r="Q46" s="175"/>
      <c r="R46" s="175"/>
      <c r="S46" s="152"/>
      <c r="T46" s="160">
        <f>SUM(U46:X46)</f>
        <v>3905299.97</v>
      </c>
      <c r="U46" s="67">
        <v>3905299.97</v>
      </c>
      <c r="V46" s="139">
        <v>0</v>
      </c>
      <c r="W46" s="139">
        <v>0</v>
      </c>
      <c r="X46" s="139">
        <v>0</v>
      </c>
      <c r="Y46" s="127">
        <f>SUM(Z46:AC46)</f>
        <v>0</v>
      </c>
      <c r="Z46" s="139">
        <v>0</v>
      </c>
      <c r="AA46" s="139">
        <v>0</v>
      </c>
      <c r="AB46" s="139">
        <v>0</v>
      </c>
      <c r="AC46" s="126">
        <f>SUM(G46-U46)</f>
        <v>0</v>
      </c>
      <c r="AD46" s="124">
        <v>1450</v>
      </c>
    </row>
    <row r="47" spans="2:30" ht="12.75">
      <c r="B47" s="78"/>
      <c r="C47" s="41" t="s">
        <v>79</v>
      </c>
      <c r="D47" s="81"/>
      <c r="E47" s="81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74"/>
      <c r="R47" s="174"/>
      <c r="S47" s="151"/>
      <c r="T47" s="160"/>
      <c r="U47" s="67"/>
      <c r="V47" s="138"/>
      <c r="W47" s="138"/>
      <c r="X47" s="138"/>
      <c r="Y47" s="134"/>
      <c r="Z47" s="138"/>
      <c r="AA47" s="138"/>
      <c r="AB47" s="138"/>
      <c r="AC47" s="124"/>
      <c r="AD47" s="124"/>
    </row>
    <row r="48" spans="2:30" ht="12.75">
      <c r="B48" s="78" t="s">
        <v>169</v>
      </c>
      <c r="C48" s="80" t="s">
        <v>170</v>
      </c>
      <c r="D48" s="85" t="s">
        <v>171</v>
      </c>
      <c r="E48" s="85" t="s">
        <v>171</v>
      </c>
      <c r="F48" s="44">
        <f>SUM(G48+H48+I48+J48+K48+L48+M48+N48+O48+P48)</f>
        <v>310231.56</v>
      </c>
      <c r="G48" s="46">
        <v>310231.56</v>
      </c>
      <c r="H48" s="84">
        <v>0</v>
      </c>
      <c r="I48" s="84">
        <v>0</v>
      </c>
      <c r="J48" s="83">
        <v>0</v>
      </c>
      <c r="K48" s="83">
        <v>0</v>
      </c>
      <c r="L48" s="83">
        <v>0</v>
      </c>
      <c r="M48" s="83">
        <v>0</v>
      </c>
      <c r="N48" s="83">
        <v>0</v>
      </c>
      <c r="O48" s="83">
        <v>0</v>
      </c>
      <c r="P48" s="83">
        <v>0</v>
      </c>
      <c r="Q48" s="175"/>
      <c r="R48" s="175"/>
      <c r="S48" s="152"/>
      <c r="T48" s="160">
        <f>SUM(U48:X48)</f>
        <v>310231.56</v>
      </c>
      <c r="U48" s="67">
        <v>310231.56</v>
      </c>
      <c r="V48" s="139">
        <v>0</v>
      </c>
      <c r="W48" s="139">
        <v>0</v>
      </c>
      <c r="X48" s="139">
        <v>0</v>
      </c>
      <c r="Y48" s="127">
        <f>SUM(Z48:AC48)</f>
        <v>0</v>
      </c>
      <c r="Z48" s="139">
        <v>0</v>
      </c>
      <c r="AA48" s="139">
        <v>0</v>
      </c>
      <c r="AB48" s="139">
        <v>0</v>
      </c>
      <c r="AC48" s="126">
        <f>SUM(G48-U48)</f>
        <v>0</v>
      </c>
      <c r="AD48" s="124">
        <v>100</v>
      </c>
    </row>
    <row r="49" spans="2:30" ht="12.75">
      <c r="B49" s="194" t="s">
        <v>172</v>
      </c>
      <c r="C49" s="195"/>
      <c r="D49" s="196"/>
      <c r="E49" s="79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174"/>
      <c r="R49" s="174"/>
      <c r="S49" s="151"/>
      <c r="T49" s="160"/>
      <c r="U49" s="124"/>
      <c r="V49" s="138"/>
      <c r="W49" s="138"/>
      <c r="X49" s="138"/>
      <c r="Y49" s="134"/>
      <c r="Z49" s="138"/>
      <c r="AA49" s="138"/>
      <c r="AB49" s="138"/>
      <c r="AC49" s="124"/>
      <c r="AD49" s="124"/>
    </row>
    <row r="50" spans="2:30" ht="12.75">
      <c r="B50" s="72"/>
      <c r="C50" s="41" t="s">
        <v>94</v>
      </c>
      <c r="D50" s="49"/>
      <c r="E50" s="79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174"/>
      <c r="R50" s="174"/>
      <c r="S50" s="151"/>
      <c r="T50" s="160"/>
      <c r="U50" s="124"/>
      <c r="V50" s="138"/>
      <c r="W50" s="138"/>
      <c r="X50" s="138"/>
      <c r="Y50" s="134"/>
      <c r="Z50" s="138"/>
      <c r="AA50" s="138"/>
      <c r="AB50" s="138"/>
      <c r="AC50" s="124"/>
      <c r="AD50" s="124"/>
    </row>
    <row r="51" spans="2:30" ht="12.75">
      <c r="B51" s="78" t="s">
        <v>173</v>
      </c>
      <c r="C51" s="80" t="s">
        <v>174</v>
      </c>
      <c r="D51" s="81" t="s">
        <v>175</v>
      </c>
      <c r="E51" s="81" t="s">
        <v>10</v>
      </c>
      <c r="F51" s="44">
        <f>SUM(G51+H51+I51+J51+K51+L51+M51+N51+O51+P51)</f>
        <v>152485.56</v>
      </c>
      <c r="G51" s="46">
        <v>152485.56</v>
      </c>
      <c r="H51" s="84">
        <v>0</v>
      </c>
      <c r="I51" s="84">
        <v>0</v>
      </c>
      <c r="J51" s="83">
        <v>0</v>
      </c>
      <c r="K51" s="83">
        <v>0</v>
      </c>
      <c r="L51" s="83">
        <v>0</v>
      </c>
      <c r="M51" s="83">
        <v>0</v>
      </c>
      <c r="N51" s="83">
        <v>0</v>
      </c>
      <c r="O51" s="83">
        <v>0</v>
      </c>
      <c r="P51" s="83">
        <v>0</v>
      </c>
      <c r="Q51" s="175"/>
      <c r="R51" s="175"/>
      <c r="S51" s="152"/>
      <c r="T51" s="160">
        <f>SUM(U51:X51)</f>
        <v>152485.56</v>
      </c>
      <c r="U51" s="67">
        <v>152485.56</v>
      </c>
      <c r="V51" s="139">
        <v>0</v>
      </c>
      <c r="W51" s="139">
        <v>0</v>
      </c>
      <c r="X51" s="139">
        <v>0</v>
      </c>
      <c r="Y51" s="127">
        <f>SUM(Z51:AC51)</f>
        <v>0</v>
      </c>
      <c r="Z51" s="139">
        <v>0</v>
      </c>
      <c r="AA51" s="139">
        <v>0</v>
      </c>
      <c r="AB51" s="139">
        <v>0</v>
      </c>
      <c r="AC51" s="126">
        <f>SUM(G51-U51)</f>
        <v>0</v>
      </c>
      <c r="AD51" s="124">
        <v>80</v>
      </c>
    </row>
    <row r="52" spans="2:30" ht="12.75">
      <c r="B52" s="72"/>
      <c r="C52" s="41" t="s">
        <v>79</v>
      </c>
      <c r="D52" s="107"/>
      <c r="E52" s="79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74"/>
      <c r="R52" s="174"/>
      <c r="S52" s="151"/>
      <c r="T52" s="160"/>
      <c r="U52" s="67"/>
      <c r="V52" s="138"/>
      <c r="W52" s="138"/>
      <c r="X52" s="138"/>
      <c r="Y52" s="134"/>
      <c r="Z52" s="138"/>
      <c r="AA52" s="138"/>
      <c r="AB52" s="138"/>
      <c r="AC52" s="124"/>
      <c r="AD52" s="124"/>
    </row>
    <row r="53" spans="2:30" ht="12.75">
      <c r="B53" s="78" t="s">
        <v>176</v>
      </c>
      <c r="C53" s="106" t="s">
        <v>177</v>
      </c>
      <c r="D53" s="80" t="s">
        <v>9</v>
      </c>
      <c r="E53" s="81" t="s">
        <v>9</v>
      </c>
      <c r="F53" s="44">
        <f>SUM(G53+H53+I53+J53+K53+L53+M53+N53+O53+P53)</f>
        <v>29257.86</v>
      </c>
      <c r="G53" s="46">
        <v>29257.86</v>
      </c>
      <c r="H53" s="84">
        <v>0</v>
      </c>
      <c r="I53" s="84">
        <v>0</v>
      </c>
      <c r="J53" s="83">
        <v>0</v>
      </c>
      <c r="K53" s="83">
        <v>0</v>
      </c>
      <c r="L53" s="83">
        <v>0</v>
      </c>
      <c r="M53" s="83">
        <v>0</v>
      </c>
      <c r="N53" s="83">
        <v>0</v>
      </c>
      <c r="O53" s="83">
        <v>0</v>
      </c>
      <c r="P53" s="83">
        <v>0</v>
      </c>
      <c r="Q53" s="175"/>
      <c r="R53" s="175"/>
      <c r="S53" s="152"/>
      <c r="T53" s="160">
        <f>SUM(U53:X53)</f>
        <v>29257.86</v>
      </c>
      <c r="U53" s="67">
        <v>29257.86</v>
      </c>
      <c r="V53" s="139">
        <v>0</v>
      </c>
      <c r="W53" s="139">
        <v>0</v>
      </c>
      <c r="X53" s="139">
        <v>0</v>
      </c>
      <c r="Y53" s="127">
        <f>SUM(Z53:AC53)</f>
        <v>0</v>
      </c>
      <c r="Z53" s="139">
        <v>0</v>
      </c>
      <c r="AA53" s="139">
        <v>0</v>
      </c>
      <c r="AB53" s="139">
        <v>0</v>
      </c>
      <c r="AC53" s="126">
        <f aca="true" t="shared" si="0" ref="AC53:AC58">SUM(G53-U53)</f>
        <v>0</v>
      </c>
      <c r="AD53" s="124">
        <v>15</v>
      </c>
    </row>
    <row r="54" spans="2:30" ht="12.75">
      <c r="B54" s="78" t="s">
        <v>178</v>
      </c>
      <c r="C54" s="106" t="s">
        <v>179</v>
      </c>
      <c r="D54" s="80" t="s">
        <v>180</v>
      </c>
      <c r="E54" s="85" t="s">
        <v>171</v>
      </c>
      <c r="F54" s="44">
        <f>SUM(G54+H54+I54+J54+K54+L54+M54+N54+O54+P54)</f>
        <v>169057.91</v>
      </c>
      <c r="G54" s="46">
        <v>169057.91</v>
      </c>
      <c r="H54" s="84">
        <v>0</v>
      </c>
      <c r="I54" s="84">
        <v>0</v>
      </c>
      <c r="J54" s="83">
        <v>0</v>
      </c>
      <c r="K54" s="83">
        <v>0</v>
      </c>
      <c r="L54" s="83">
        <v>0</v>
      </c>
      <c r="M54" s="83">
        <v>0</v>
      </c>
      <c r="N54" s="83">
        <v>0</v>
      </c>
      <c r="O54" s="83">
        <v>0</v>
      </c>
      <c r="P54" s="83">
        <v>0</v>
      </c>
      <c r="Q54" s="175"/>
      <c r="R54" s="175"/>
      <c r="S54" s="152"/>
      <c r="T54" s="160">
        <f>SUM(U54:X54)</f>
        <v>169057.91</v>
      </c>
      <c r="U54" s="67">
        <v>169057.91</v>
      </c>
      <c r="V54" s="139">
        <v>0</v>
      </c>
      <c r="W54" s="139">
        <v>0</v>
      </c>
      <c r="X54" s="139">
        <v>0</v>
      </c>
      <c r="Y54" s="127">
        <f>SUM(Z54:AC54)</f>
        <v>0</v>
      </c>
      <c r="Z54" s="139">
        <v>0</v>
      </c>
      <c r="AA54" s="139">
        <v>0</v>
      </c>
      <c r="AB54" s="139">
        <v>0</v>
      </c>
      <c r="AC54" s="126">
        <f t="shared" si="0"/>
        <v>0</v>
      </c>
      <c r="AD54" s="124">
        <v>25</v>
      </c>
    </row>
    <row r="55" spans="2:30" ht="12.75">
      <c r="B55" s="72"/>
      <c r="C55" s="41" t="s">
        <v>71</v>
      </c>
      <c r="D55" s="107"/>
      <c r="E55" s="79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174"/>
      <c r="R55" s="174"/>
      <c r="S55" s="151"/>
      <c r="T55" s="160"/>
      <c r="U55" s="67"/>
      <c r="V55" s="138"/>
      <c r="W55" s="138"/>
      <c r="X55" s="138"/>
      <c r="Y55" s="134"/>
      <c r="Z55" s="138"/>
      <c r="AA55" s="138"/>
      <c r="AB55" s="138"/>
      <c r="AC55" s="124"/>
      <c r="AD55" s="124"/>
    </row>
    <row r="56" spans="2:30" ht="12.75">
      <c r="B56" s="78" t="s">
        <v>181</v>
      </c>
      <c r="C56" s="106" t="s">
        <v>59</v>
      </c>
      <c r="D56" s="80" t="s">
        <v>182</v>
      </c>
      <c r="E56" s="81" t="s">
        <v>11</v>
      </c>
      <c r="F56" s="44">
        <f>SUM(G56+H56+I56+J56+K56+L56+M56+N56+O56+P56)</f>
        <v>2902521.24</v>
      </c>
      <c r="G56" s="46">
        <v>2902521.24</v>
      </c>
      <c r="H56" s="84">
        <v>0</v>
      </c>
      <c r="I56" s="84">
        <v>0</v>
      </c>
      <c r="J56" s="83">
        <v>0</v>
      </c>
      <c r="K56" s="83">
        <v>0</v>
      </c>
      <c r="L56" s="83">
        <v>0</v>
      </c>
      <c r="M56" s="83">
        <v>0</v>
      </c>
      <c r="N56" s="83">
        <v>0</v>
      </c>
      <c r="O56" s="83">
        <v>0</v>
      </c>
      <c r="P56" s="83">
        <v>0</v>
      </c>
      <c r="Q56" s="175"/>
      <c r="R56" s="175"/>
      <c r="S56" s="152"/>
      <c r="T56" s="160">
        <f>SUM(U56:X56)</f>
        <v>2902521.24</v>
      </c>
      <c r="U56" s="67">
        <v>2902521.24</v>
      </c>
      <c r="V56" s="139">
        <v>0</v>
      </c>
      <c r="W56" s="139">
        <v>0</v>
      </c>
      <c r="X56" s="139">
        <v>0</v>
      </c>
      <c r="Y56" s="127">
        <f>SUM(Z56:AC56)</f>
        <v>0</v>
      </c>
      <c r="Z56" s="139">
        <v>0</v>
      </c>
      <c r="AA56" s="139">
        <v>0</v>
      </c>
      <c r="AB56" s="139">
        <v>0</v>
      </c>
      <c r="AC56" s="126">
        <f t="shared" si="0"/>
        <v>0</v>
      </c>
      <c r="AD56" s="124">
        <v>1800</v>
      </c>
    </row>
    <row r="57" spans="2:30" ht="12.75">
      <c r="B57" s="72"/>
      <c r="C57" s="41" t="s">
        <v>85</v>
      </c>
      <c r="D57" s="107"/>
      <c r="E57" s="79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74"/>
      <c r="R57" s="174"/>
      <c r="S57" s="151"/>
      <c r="T57" s="160"/>
      <c r="U57" s="67"/>
      <c r="V57" s="138"/>
      <c r="W57" s="138"/>
      <c r="X57" s="138"/>
      <c r="Y57" s="134"/>
      <c r="Z57" s="138"/>
      <c r="AA57" s="138"/>
      <c r="AB57" s="138"/>
      <c r="AC57" s="124"/>
      <c r="AD57" s="124"/>
    </row>
    <row r="58" spans="2:30" ht="12.75">
      <c r="B58" s="78" t="s">
        <v>183</v>
      </c>
      <c r="C58" s="106" t="s">
        <v>184</v>
      </c>
      <c r="D58" s="80" t="s">
        <v>185</v>
      </c>
      <c r="E58" s="81" t="s">
        <v>185</v>
      </c>
      <c r="F58" s="44">
        <f>SUM(G58+H58+I58+J58+K58+L58+M58+N58+O58+P58)</f>
        <v>1560936.64</v>
      </c>
      <c r="G58" s="46">
        <v>1560936.64</v>
      </c>
      <c r="H58" s="84">
        <v>0</v>
      </c>
      <c r="I58" s="84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175"/>
      <c r="R58" s="175"/>
      <c r="S58" s="152"/>
      <c r="T58" s="160">
        <f>SUM(U58:X58)</f>
        <v>1560936.64</v>
      </c>
      <c r="U58" s="67">
        <v>1560936.64</v>
      </c>
      <c r="V58" s="139">
        <v>0</v>
      </c>
      <c r="W58" s="139">
        <v>0</v>
      </c>
      <c r="X58" s="139">
        <v>0</v>
      </c>
      <c r="Y58" s="127">
        <f>SUM(Z58:AC58)</f>
        <v>0</v>
      </c>
      <c r="Z58" s="139">
        <v>0</v>
      </c>
      <c r="AA58" s="139">
        <v>0</v>
      </c>
      <c r="AB58" s="139">
        <v>0</v>
      </c>
      <c r="AC58" s="126">
        <f t="shared" si="0"/>
        <v>0</v>
      </c>
      <c r="AD58" s="124">
        <v>1600</v>
      </c>
    </row>
    <row r="59" spans="2:30" ht="12.75">
      <c r="B59" s="72"/>
      <c r="C59" s="106" t="s">
        <v>70</v>
      </c>
      <c r="D59" s="49"/>
      <c r="E59" s="79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174"/>
      <c r="R59" s="174"/>
      <c r="S59" s="151"/>
      <c r="T59" s="160"/>
      <c r="U59" s="124"/>
      <c r="V59" s="138"/>
      <c r="W59" s="138"/>
      <c r="X59" s="138"/>
      <c r="Y59" s="134"/>
      <c r="Z59" s="138"/>
      <c r="AA59" s="138"/>
      <c r="AB59" s="138"/>
      <c r="AC59" s="124"/>
      <c r="AD59" s="124"/>
    </row>
    <row r="60" spans="2:30" ht="12.75">
      <c r="B60" s="194" t="s">
        <v>186</v>
      </c>
      <c r="C60" s="195"/>
      <c r="D60" s="196"/>
      <c r="E60" s="79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74"/>
      <c r="R60" s="174"/>
      <c r="S60" s="151"/>
      <c r="T60" s="160"/>
      <c r="U60" s="124"/>
      <c r="V60" s="138"/>
      <c r="W60" s="138"/>
      <c r="X60" s="138"/>
      <c r="Y60" s="134"/>
      <c r="Z60" s="138"/>
      <c r="AA60" s="138"/>
      <c r="AB60" s="138"/>
      <c r="AC60" s="124"/>
      <c r="AD60" s="124"/>
    </row>
    <row r="61" spans="2:30" ht="12.75">
      <c r="B61" s="72"/>
      <c r="C61" s="41" t="s">
        <v>71</v>
      </c>
      <c r="D61" s="49"/>
      <c r="E61" s="79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74"/>
      <c r="R61" s="174"/>
      <c r="S61" s="151"/>
      <c r="T61" s="160"/>
      <c r="U61" s="124"/>
      <c r="V61" s="138"/>
      <c r="W61" s="138"/>
      <c r="X61" s="138"/>
      <c r="Y61" s="134"/>
      <c r="Z61" s="138"/>
      <c r="AA61" s="138"/>
      <c r="AB61" s="138"/>
      <c r="AC61" s="124"/>
      <c r="AD61" s="124"/>
    </row>
    <row r="62" spans="2:30" ht="12.75">
      <c r="B62" s="78" t="s">
        <v>187</v>
      </c>
      <c r="C62" s="80" t="s">
        <v>188</v>
      </c>
      <c r="D62" s="81" t="s">
        <v>82</v>
      </c>
      <c r="E62" s="81" t="s">
        <v>165</v>
      </c>
      <c r="F62" s="44">
        <f>SUM(G62+H62+I62+J62+K62+L62+M62+N62+O62+P62)</f>
        <v>15939514.56</v>
      </c>
      <c r="G62" s="46">
        <v>3127778.56</v>
      </c>
      <c r="H62" s="84">
        <v>0</v>
      </c>
      <c r="I62" s="84">
        <v>0</v>
      </c>
      <c r="J62" s="44">
        <v>9608802</v>
      </c>
      <c r="K62" s="44">
        <v>3202934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175"/>
      <c r="R62" s="175"/>
      <c r="S62" s="152"/>
      <c r="T62" s="160">
        <f>SUM(U62:X62)</f>
        <v>3127778.56</v>
      </c>
      <c r="U62" s="67">
        <v>3127778.56</v>
      </c>
      <c r="V62" s="139">
        <v>0</v>
      </c>
      <c r="W62" s="139">
        <v>0</v>
      </c>
      <c r="X62" s="139">
        <v>0</v>
      </c>
      <c r="Y62" s="127">
        <f>SUM(Z62:AC62)</f>
        <v>0</v>
      </c>
      <c r="Z62" s="139">
        <v>0</v>
      </c>
      <c r="AA62" s="139">
        <v>0</v>
      </c>
      <c r="AB62" s="139">
        <v>0</v>
      </c>
      <c r="AC62" s="126">
        <f>SUM(G62-U62)</f>
        <v>0</v>
      </c>
      <c r="AD62" s="124">
        <v>3000</v>
      </c>
    </row>
    <row r="63" spans="2:30" ht="12.75">
      <c r="B63" s="78"/>
      <c r="C63" s="80" t="s">
        <v>189</v>
      </c>
      <c r="D63" s="79"/>
      <c r="E63" s="79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74"/>
      <c r="R63" s="174"/>
      <c r="S63" s="151"/>
      <c r="T63" s="160"/>
      <c r="U63" s="67"/>
      <c r="V63" s="138"/>
      <c r="W63" s="138"/>
      <c r="X63" s="138"/>
      <c r="Y63" s="134"/>
      <c r="Z63" s="138"/>
      <c r="AA63" s="138"/>
      <c r="AB63" s="138"/>
      <c r="AC63" s="124"/>
      <c r="AD63" s="124"/>
    </row>
    <row r="64" spans="2:30" ht="12.75">
      <c r="B64" s="78" t="s">
        <v>190</v>
      </c>
      <c r="C64" s="80" t="s">
        <v>134</v>
      </c>
      <c r="D64" s="81" t="s">
        <v>64</v>
      </c>
      <c r="E64" s="81" t="s">
        <v>210</v>
      </c>
      <c r="F64" s="44">
        <f>SUM(G64+H64+I64+J64+K64+L64+M64+N64+O64+P64)</f>
        <v>1339994.04</v>
      </c>
      <c r="G64" s="46">
        <v>160308.04</v>
      </c>
      <c r="H64" s="46">
        <v>913121</v>
      </c>
      <c r="I64" s="46">
        <v>266565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175"/>
      <c r="R64" s="175"/>
      <c r="S64" s="152"/>
      <c r="T64" s="160">
        <f>SUM(U64:X64)</f>
        <v>160308.04</v>
      </c>
      <c r="U64" s="67">
        <v>160308.04</v>
      </c>
      <c r="V64" s="139">
        <v>0</v>
      </c>
      <c r="W64" s="139">
        <v>0</v>
      </c>
      <c r="X64" s="139">
        <v>0</v>
      </c>
      <c r="Y64" s="127">
        <f>SUM(Z64:AC64)</f>
        <v>0</v>
      </c>
      <c r="Z64" s="139">
        <v>0</v>
      </c>
      <c r="AA64" s="139">
        <v>0</v>
      </c>
      <c r="AB64" s="139">
        <v>0</v>
      </c>
      <c r="AC64" s="126">
        <f>SUM(G64-U64)</f>
        <v>0</v>
      </c>
      <c r="AD64" s="124">
        <v>200</v>
      </c>
    </row>
    <row r="65" spans="2:30" ht="12.75">
      <c r="B65" s="78"/>
      <c r="C65" s="80" t="s">
        <v>197</v>
      </c>
      <c r="D65" s="79"/>
      <c r="E65" s="79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174"/>
      <c r="R65" s="174"/>
      <c r="S65" s="151"/>
      <c r="T65" s="160"/>
      <c r="U65" s="124"/>
      <c r="V65" s="138"/>
      <c r="W65" s="138"/>
      <c r="X65" s="138"/>
      <c r="Y65" s="134"/>
      <c r="Z65" s="138"/>
      <c r="AA65" s="138"/>
      <c r="AB65" s="138"/>
      <c r="AC65" s="124"/>
      <c r="AD65" s="124"/>
    </row>
    <row r="66" spans="2:30" ht="12.75">
      <c r="B66" s="78"/>
      <c r="C66" s="80" t="s">
        <v>198</v>
      </c>
      <c r="D66" s="79"/>
      <c r="E66" s="79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74"/>
      <c r="R66" s="174"/>
      <c r="S66" s="151"/>
      <c r="T66" s="160"/>
      <c r="U66" s="124"/>
      <c r="V66" s="138"/>
      <c r="W66" s="138"/>
      <c r="X66" s="138"/>
      <c r="Y66" s="134"/>
      <c r="Z66" s="138"/>
      <c r="AA66" s="138"/>
      <c r="AB66" s="138"/>
      <c r="AC66" s="124"/>
      <c r="AD66" s="124"/>
    </row>
    <row r="67" spans="2:30" ht="12.75">
      <c r="B67" s="78" t="s">
        <v>191</v>
      </c>
      <c r="C67" s="80" t="s">
        <v>134</v>
      </c>
      <c r="D67" s="81" t="s">
        <v>211</v>
      </c>
      <c r="E67" s="81" t="s">
        <v>212</v>
      </c>
      <c r="F67" s="44">
        <f>SUM(G67+H67+I67+J67+K67+L67+M67+N67+O67+P67)</f>
        <v>1015056.36</v>
      </c>
      <c r="G67" s="46">
        <v>121601.36</v>
      </c>
      <c r="H67" s="46">
        <v>690397</v>
      </c>
      <c r="I67" s="46">
        <v>203058</v>
      </c>
      <c r="J67" s="83">
        <v>0</v>
      </c>
      <c r="K67" s="83">
        <v>0</v>
      </c>
      <c r="L67" s="83">
        <v>0</v>
      </c>
      <c r="M67" s="83">
        <v>0</v>
      </c>
      <c r="N67" s="83">
        <v>0</v>
      </c>
      <c r="O67" s="83">
        <v>0</v>
      </c>
      <c r="P67" s="83">
        <v>0</v>
      </c>
      <c r="Q67" s="175"/>
      <c r="R67" s="175"/>
      <c r="S67" s="152"/>
      <c r="T67" s="160">
        <f>SUM(U67:X67)</f>
        <v>121601.36</v>
      </c>
      <c r="U67" s="67">
        <v>121601.36</v>
      </c>
      <c r="V67" s="139">
        <v>0</v>
      </c>
      <c r="W67" s="139">
        <v>0</v>
      </c>
      <c r="X67" s="139">
        <v>0</v>
      </c>
      <c r="Y67" s="127">
        <f>SUM(Z67:AC67)</f>
        <v>0</v>
      </c>
      <c r="Z67" s="139">
        <v>0</v>
      </c>
      <c r="AA67" s="139">
        <v>0</v>
      </c>
      <c r="AB67" s="139">
        <v>0</v>
      </c>
      <c r="AC67" s="126">
        <f>SUM(G67-U67)</f>
        <v>0</v>
      </c>
      <c r="AD67" s="124">
        <v>120</v>
      </c>
    </row>
    <row r="68" spans="2:30" ht="12.75">
      <c r="B68" s="78"/>
      <c r="C68" s="80" t="s">
        <v>199</v>
      </c>
      <c r="D68" s="79"/>
      <c r="E68" s="79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74"/>
      <c r="R68" s="174"/>
      <c r="S68" s="151"/>
      <c r="T68" s="160"/>
      <c r="U68" s="67"/>
      <c r="V68" s="138"/>
      <c r="W68" s="138"/>
      <c r="X68" s="138"/>
      <c r="Y68" s="134"/>
      <c r="Z68" s="138"/>
      <c r="AA68" s="138"/>
      <c r="AB68" s="138"/>
      <c r="AC68" s="124"/>
      <c r="AD68" s="124"/>
    </row>
    <row r="69" spans="2:30" ht="12.75">
      <c r="B69" s="78" t="s">
        <v>192</v>
      </c>
      <c r="C69" s="80" t="s">
        <v>200</v>
      </c>
      <c r="D69" s="81" t="s">
        <v>213</v>
      </c>
      <c r="E69" s="81" t="s">
        <v>11</v>
      </c>
      <c r="F69" s="44">
        <f>SUM(G69+H69+I69+J69+K69+L69+M69+N69+O69+P69)</f>
        <v>1409023.18</v>
      </c>
      <c r="G69" s="46">
        <v>191495.18</v>
      </c>
      <c r="H69" s="46">
        <v>940817</v>
      </c>
      <c r="I69" s="46">
        <v>276711</v>
      </c>
      <c r="J69" s="83">
        <v>0</v>
      </c>
      <c r="K69" s="83">
        <v>0</v>
      </c>
      <c r="L69" s="83">
        <v>0</v>
      </c>
      <c r="M69" s="83">
        <v>0</v>
      </c>
      <c r="N69" s="83">
        <v>0</v>
      </c>
      <c r="O69" s="83">
        <v>0</v>
      </c>
      <c r="P69" s="83">
        <v>0</v>
      </c>
      <c r="Q69" s="175"/>
      <c r="R69" s="175"/>
      <c r="S69" s="152"/>
      <c r="T69" s="160">
        <f>SUM(U69:X69)</f>
        <v>191495.18</v>
      </c>
      <c r="U69" s="67">
        <v>191495.18</v>
      </c>
      <c r="V69" s="139">
        <v>0</v>
      </c>
      <c r="W69" s="139">
        <v>0</v>
      </c>
      <c r="X69" s="139">
        <v>0</v>
      </c>
      <c r="Y69" s="127">
        <f>SUM(Z69:AC69)</f>
        <v>0</v>
      </c>
      <c r="Z69" s="139">
        <v>0</v>
      </c>
      <c r="AA69" s="139">
        <v>0</v>
      </c>
      <c r="AB69" s="139">
        <v>0</v>
      </c>
      <c r="AC69" s="126">
        <f>SUM(G69-U69)</f>
        <v>0</v>
      </c>
      <c r="AD69" s="124">
        <v>110</v>
      </c>
    </row>
    <row r="70" spans="2:30" ht="12.75">
      <c r="B70" s="78"/>
      <c r="C70" s="80" t="s">
        <v>201</v>
      </c>
      <c r="D70" s="79"/>
      <c r="E70" s="79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174"/>
      <c r="R70" s="174"/>
      <c r="S70" s="151"/>
      <c r="T70" s="160"/>
      <c r="U70" s="124"/>
      <c r="V70" s="138"/>
      <c r="W70" s="138"/>
      <c r="X70" s="138"/>
      <c r="Y70" s="134"/>
      <c r="Z70" s="138"/>
      <c r="AA70" s="138"/>
      <c r="AB70" s="138"/>
      <c r="AC70" s="124"/>
      <c r="AD70" s="124"/>
    </row>
    <row r="71" spans="2:30" ht="12.75">
      <c r="B71" s="78"/>
      <c r="C71" s="80" t="s">
        <v>202</v>
      </c>
      <c r="D71" s="79"/>
      <c r="E71" s="79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174"/>
      <c r="R71" s="174"/>
      <c r="S71" s="151"/>
      <c r="T71" s="160"/>
      <c r="U71" s="124"/>
      <c r="V71" s="138"/>
      <c r="W71" s="138"/>
      <c r="X71" s="138"/>
      <c r="Y71" s="134"/>
      <c r="Z71" s="138"/>
      <c r="AA71" s="138"/>
      <c r="AB71" s="138"/>
      <c r="AC71" s="124"/>
      <c r="AD71" s="124"/>
    </row>
    <row r="72" spans="2:30" ht="12.75">
      <c r="B72" s="78" t="s">
        <v>193</v>
      </c>
      <c r="C72" s="80" t="s">
        <v>203</v>
      </c>
      <c r="D72" s="81" t="s">
        <v>214</v>
      </c>
      <c r="E72" s="81" t="s">
        <v>11</v>
      </c>
      <c r="F72" s="44">
        <f>SUM(G72+H72+I72+J72+K72+L72+M72+N72+O72+P72)</f>
        <v>2743373.16</v>
      </c>
      <c r="G72" s="46">
        <v>2743373.16</v>
      </c>
      <c r="H72" s="84">
        <v>0</v>
      </c>
      <c r="I72" s="84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175"/>
      <c r="R72" s="175"/>
      <c r="S72" s="152"/>
      <c r="T72" s="160">
        <f>SUM(U72:X72)</f>
        <v>2743373.16</v>
      </c>
      <c r="U72" s="67">
        <v>2743373.16</v>
      </c>
      <c r="V72" s="139">
        <v>0</v>
      </c>
      <c r="W72" s="139">
        <v>0</v>
      </c>
      <c r="X72" s="139">
        <v>0</v>
      </c>
      <c r="Y72" s="127">
        <f>SUM(Z72:AC72)</f>
        <v>0</v>
      </c>
      <c r="Z72" s="139">
        <v>0</v>
      </c>
      <c r="AA72" s="139">
        <v>0</v>
      </c>
      <c r="AB72" s="139">
        <v>0</v>
      </c>
      <c r="AC72" s="126">
        <f>SUM(G72-U72)</f>
        <v>0</v>
      </c>
      <c r="AD72" s="124">
        <v>260</v>
      </c>
    </row>
    <row r="73" spans="2:30" ht="9.75" customHeight="1">
      <c r="B73" s="78"/>
      <c r="C73" s="80" t="s">
        <v>204</v>
      </c>
      <c r="D73" s="79"/>
      <c r="E73" s="79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174"/>
      <c r="R73" s="174"/>
      <c r="S73" s="151"/>
      <c r="T73" s="160"/>
      <c r="U73" s="124"/>
      <c r="V73" s="138"/>
      <c r="W73" s="138"/>
      <c r="X73" s="138"/>
      <c r="Y73" s="134"/>
      <c r="Z73" s="138"/>
      <c r="AA73" s="138"/>
      <c r="AB73" s="138"/>
      <c r="AC73" s="124"/>
      <c r="AD73" s="124"/>
    </row>
    <row r="74" spans="2:30" ht="7.5" customHeight="1" thickBot="1">
      <c r="B74" s="78"/>
      <c r="C74" s="78" t="s">
        <v>205</v>
      </c>
      <c r="D74" s="73"/>
      <c r="E74" s="73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174"/>
      <c r="R74" s="174"/>
      <c r="S74" s="151"/>
      <c r="T74" s="160"/>
      <c r="U74" s="124"/>
      <c r="V74" s="138"/>
      <c r="W74" s="138"/>
      <c r="X74" s="138"/>
      <c r="Y74" s="134"/>
      <c r="Z74" s="138"/>
      <c r="AA74" s="138"/>
      <c r="AB74" s="138"/>
      <c r="AC74" s="124"/>
      <c r="AD74" s="124"/>
    </row>
    <row r="75" spans="2:30" ht="9" customHeight="1">
      <c r="B75" s="78" t="s">
        <v>194</v>
      </c>
      <c r="C75" s="80" t="s">
        <v>206</v>
      </c>
      <c r="D75" s="81" t="s">
        <v>215</v>
      </c>
      <c r="E75" s="81" t="s">
        <v>10</v>
      </c>
      <c r="F75" s="44">
        <f>SUM(G75+H75+I75+J75+K75+L75+M75+N75+O75+P75)</f>
        <v>4937696.05</v>
      </c>
      <c r="G75" s="46">
        <v>4937696.05</v>
      </c>
      <c r="H75" s="84">
        <v>0</v>
      </c>
      <c r="I75" s="84">
        <v>0</v>
      </c>
      <c r="J75" s="83">
        <v>0</v>
      </c>
      <c r="K75" s="83">
        <v>0</v>
      </c>
      <c r="L75" s="83">
        <v>0</v>
      </c>
      <c r="M75" s="83">
        <v>0</v>
      </c>
      <c r="N75" s="83">
        <v>0</v>
      </c>
      <c r="O75" s="83">
        <v>0</v>
      </c>
      <c r="P75" s="208">
        <v>0</v>
      </c>
      <c r="Q75" s="175"/>
      <c r="R75" s="175"/>
      <c r="S75" s="152"/>
      <c r="T75" s="160">
        <f>SUM(U75:X75)</f>
        <v>4937696.05</v>
      </c>
      <c r="U75" s="67">
        <v>4937696.05</v>
      </c>
      <c r="V75" s="139">
        <v>0</v>
      </c>
      <c r="W75" s="139">
        <v>0</v>
      </c>
      <c r="X75" s="139">
        <v>0</v>
      </c>
      <c r="Y75" s="127">
        <f>SUM(Z75:AC75)</f>
        <v>0</v>
      </c>
      <c r="Z75" s="139">
        <v>0</v>
      </c>
      <c r="AA75" s="139">
        <v>0</v>
      </c>
      <c r="AB75" s="139">
        <v>0</v>
      </c>
      <c r="AC75" s="126">
        <f>SUM(G75-U75)</f>
        <v>0</v>
      </c>
      <c r="AD75" s="124">
        <v>3500</v>
      </c>
    </row>
    <row r="76" spans="2:30" ht="12.75">
      <c r="B76" s="78" t="s">
        <v>195</v>
      </c>
      <c r="C76" s="80" t="s">
        <v>203</v>
      </c>
      <c r="D76" s="81" t="s">
        <v>9</v>
      </c>
      <c r="E76" s="81" t="s">
        <v>9</v>
      </c>
      <c r="F76" s="44">
        <f>SUM(G76+H76+I76+J76+K76+L76+M76+N76+O76+P76)</f>
        <v>3107782.03</v>
      </c>
      <c r="G76" s="46">
        <v>2694875.78</v>
      </c>
      <c r="H76" s="84">
        <v>0</v>
      </c>
      <c r="I76" s="84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44">
        <v>412906.25</v>
      </c>
      <c r="P76" s="83">
        <v>0</v>
      </c>
      <c r="Q76" s="175"/>
      <c r="R76" s="175"/>
      <c r="S76" s="152"/>
      <c r="T76" s="160">
        <f>SUM(U76:X76)</f>
        <v>3107782.03</v>
      </c>
      <c r="U76" s="140">
        <v>2694875.78</v>
      </c>
      <c r="V76" s="141">
        <v>412906.25</v>
      </c>
      <c r="W76" s="139">
        <v>0</v>
      </c>
      <c r="X76" s="139">
        <v>0</v>
      </c>
      <c r="Y76" s="127">
        <f>SUM(Z76:AC76)</f>
        <v>0</v>
      </c>
      <c r="Z76" s="139">
        <v>0</v>
      </c>
      <c r="AA76" s="139">
        <f>SUM(O76-V76)</f>
        <v>0</v>
      </c>
      <c r="AB76" s="139">
        <v>0</v>
      </c>
      <c r="AC76" s="126">
        <f>SUM(G76-U76)</f>
        <v>0</v>
      </c>
      <c r="AD76" s="124">
        <v>2600</v>
      </c>
    </row>
    <row r="77" spans="2:30" ht="8.25" customHeight="1">
      <c r="B77" s="78"/>
      <c r="C77" s="80" t="s">
        <v>204</v>
      </c>
      <c r="D77" s="79"/>
      <c r="E77" s="79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174"/>
      <c r="R77" s="174"/>
      <c r="S77" s="151"/>
      <c r="T77" s="160"/>
      <c r="U77" s="124"/>
      <c r="V77" s="124"/>
      <c r="W77" s="124"/>
      <c r="X77" s="124"/>
      <c r="Y77" s="125"/>
      <c r="Z77" s="124"/>
      <c r="AA77" s="124"/>
      <c r="AB77" s="124"/>
      <c r="AC77" s="124"/>
      <c r="AD77" s="124"/>
    </row>
    <row r="78" spans="2:30" ht="7.5" customHeight="1">
      <c r="B78" s="78"/>
      <c r="C78" s="80" t="s">
        <v>207</v>
      </c>
      <c r="D78" s="79"/>
      <c r="E78" s="79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74"/>
      <c r="R78" s="174"/>
      <c r="S78" s="151"/>
      <c r="T78" s="160"/>
      <c r="U78" s="124"/>
      <c r="V78" s="124"/>
      <c r="W78" s="124"/>
      <c r="X78" s="124"/>
      <c r="Y78" s="125"/>
      <c r="Z78" s="124"/>
      <c r="AA78" s="124"/>
      <c r="AB78" s="124"/>
      <c r="AC78" s="124"/>
      <c r="AD78" s="124"/>
    </row>
    <row r="79" spans="2:30" ht="12.75">
      <c r="B79" s="78" t="s">
        <v>196</v>
      </c>
      <c r="C79" s="80" t="s">
        <v>208</v>
      </c>
      <c r="D79" s="81" t="s">
        <v>75</v>
      </c>
      <c r="E79" s="81" t="s">
        <v>165</v>
      </c>
      <c r="F79" s="44">
        <f>SUM(G79+H79+I79+J79+K79+L79+M79+N79+O79+P79)</f>
        <v>267503.33</v>
      </c>
      <c r="G79" s="46">
        <v>267503.33</v>
      </c>
      <c r="H79" s="84">
        <v>0</v>
      </c>
      <c r="I79" s="84">
        <v>0</v>
      </c>
      <c r="J79" s="83">
        <v>0</v>
      </c>
      <c r="K79" s="83">
        <v>0</v>
      </c>
      <c r="L79" s="83">
        <v>0</v>
      </c>
      <c r="M79" s="83">
        <v>0</v>
      </c>
      <c r="N79" s="83">
        <v>0</v>
      </c>
      <c r="O79" s="83">
        <v>0</v>
      </c>
      <c r="P79" s="83">
        <v>0</v>
      </c>
      <c r="Q79" s="175"/>
      <c r="R79" s="175"/>
      <c r="S79" s="152"/>
      <c r="T79" s="160">
        <f>SUM(U79:X79)</f>
        <v>267503.33</v>
      </c>
      <c r="U79" s="67">
        <v>267503.33</v>
      </c>
      <c r="V79" s="139">
        <v>0</v>
      </c>
      <c r="W79" s="139">
        <v>0</v>
      </c>
      <c r="X79" s="139">
        <v>0</v>
      </c>
      <c r="Y79" s="127">
        <f>SUM(Z79:AC79)</f>
        <v>0</v>
      </c>
      <c r="Z79" s="139">
        <v>0</v>
      </c>
      <c r="AA79" s="139">
        <v>0</v>
      </c>
      <c r="AB79" s="139">
        <v>0</v>
      </c>
      <c r="AC79" s="126">
        <f>SUM(G79-U79)</f>
        <v>0</v>
      </c>
      <c r="AD79" s="124">
        <v>260</v>
      </c>
    </row>
    <row r="80" spans="2:30" ht="13.5" thickBot="1">
      <c r="B80" s="78"/>
      <c r="C80" s="80" t="s">
        <v>209</v>
      </c>
      <c r="D80" s="79"/>
      <c r="E80" s="79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174"/>
      <c r="R80" s="174"/>
      <c r="S80" s="151"/>
      <c r="T80" s="160"/>
      <c r="U80" s="124"/>
      <c r="V80" s="124"/>
      <c r="W80" s="124"/>
      <c r="X80" s="124"/>
      <c r="Y80" s="125"/>
      <c r="Z80" s="124"/>
      <c r="AA80" s="124"/>
      <c r="AB80" s="124"/>
      <c r="AC80" s="124"/>
      <c r="AD80" s="124"/>
    </row>
    <row r="81" spans="2:30" ht="13.5" thickBot="1">
      <c r="B81" s="87"/>
      <c r="C81" s="111" t="s">
        <v>216</v>
      </c>
      <c r="D81" s="47"/>
      <c r="E81" s="47"/>
      <c r="F81" s="48">
        <f aca="true" t="shared" si="1" ref="F81:P81">SUM(F10:F80)</f>
        <v>84777129.9</v>
      </c>
      <c r="G81" s="48">
        <f t="shared" si="1"/>
        <v>37229774.64999999</v>
      </c>
      <c r="H81" s="48">
        <f t="shared" si="1"/>
        <v>18878985</v>
      </c>
      <c r="I81" s="48">
        <f t="shared" si="1"/>
        <v>10528211</v>
      </c>
      <c r="J81" s="48">
        <f t="shared" si="1"/>
        <v>12417669</v>
      </c>
      <c r="K81" s="48">
        <f t="shared" si="1"/>
        <v>5309584</v>
      </c>
      <c r="L81" s="86">
        <f t="shared" si="1"/>
        <v>0</v>
      </c>
      <c r="M81" s="86">
        <f t="shared" si="1"/>
        <v>0</v>
      </c>
      <c r="N81" s="86">
        <f t="shared" si="1"/>
        <v>0</v>
      </c>
      <c r="O81" s="48">
        <f t="shared" si="1"/>
        <v>412906.25</v>
      </c>
      <c r="P81" s="86">
        <f t="shared" si="1"/>
        <v>0</v>
      </c>
      <c r="Q81" s="154"/>
      <c r="R81" s="154"/>
      <c r="S81" s="154"/>
      <c r="T81" s="162">
        <f>SUM(U81:X81)</f>
        <v>37642680.89999999</v>
      </c>
      <c r="U81" s="122">
        <f>SUM(U10:U80)</f>
        <v>37229774.64999999</v>
      </c>
      <c r="V81" s="122">
        <f>SUM(V10:V80)</f>
        <v>412906.25</v>
      </c>
      <c r="W81" s="104">
        <f>SUM(W10:W80)</f>
        <v>0</v>
      </c>
      <c r="X81" s="104">
        <f>SUM(X10:X80)</f>
        <v>0</v>
      </c>
      <c r="Y81" s="104">
        <f>SUM(Z81:AC81)</f>
        <v>0</v>
      </c>
      <c r="Z81" s="104">
        <f>SUM(Z10:Z80)</f>
        <v>0</v>
      </c>
      <c r="AA81" s="104">
        <f>SUM(AA10:AA80)</f>
        <v>0</v>
      </c>
      <c r="AB81" s="104">
        <f>SUM(AB10:AB80)</f>
        <v>0</v>
      </c>
      <c r="AC81" s="105">
        <f>SUM(AC10:AC80)</f>
        <v>0</v>
      </c>
      <c r="AD81" s="145">
        <f>SUM(AD10:AD80)</f>
        <v>26490</v>
      </c>
    </row>
    <row r="82" spans="2:30" s="55" customFormat="1" ht="12.75">
      <c r="B82" s="43"/>
      <c r="C82" s="109" t="s">
        <v>84</v>
      </c>
      <c r="D82" s="92"/>
      <c r="E82" s="92"/>
      <c r="F82" s="93"/>
      <c r="G82" s="93"/>
      <c r="H82" s="93"/>
      <c r="I82" s="93"/>
      <c r="J82" s="93"/>
      <c r="K82" s="93"/>
      <c r="L82" s="94"/>
      <c r="M82" s="94"/>
      <c r="N82" s="94"/>
      <c r="O82" s="93"/>
      <c r="P82" s="209"/>
      <c r="Q82" s="154"/>
      <c r="R82" s="154"/>
      <c r="S82" s="154"/>
      <c r="T82" s="163"/>
      <c r="U82" s="95"/>
      <c r="V82" s="95"/>
      <c r="W82" s="95"/>
      <c r="X82" s="95"/>
      <c r="Y82" s="95"/>
      <c r="Z82" s="95"/>
      <c r="AA82" s="95"/>
      <c r="AB82" s="95"/>
      <c r="AC82" s="95"/>
      <c r="AD82" s="96"/>
    </row>
    <row r="83" spans="2:30" s="55" customFormat="1" ht="12.75">
      <c r="B83" s="194" t="s">
        <v>217</v>
      </c>
      <c r="C83" s="195"/>
      <c r="D83" s="196"/>
      <c r="E83" s="43"/>
      <c r="F83" s="88"/>
      <c r="G83" s="88"/>
      <c r="H83" s="88"/>
      <c r="I83" s="88"/>
      <c r="J83" s="88"/>
      <c r="K83" s="88"/>
      <c r="L83" s="89"/>
      <c r="M83" s="89"/>
      <c r="N83" s="89"/>
      <c r="O83" s="88"/>
      <c r="P83" s="89"/>
      <c r="Q83" s="154"/>
      <c r="R83" s="154"/>
      <c r="S83" s="154"/>
      <c r="T83" s="164"/>
      <c r="U83" s="90"/>
      <c r="V83" s="90"/>
      <c r="W83" s="90"/>
      <c r="X83" s="90"/>
      <c r="Y83" s="90"/>
      <c r="Z83" s="90"/>
      <c r="AA83" s="90"/>
      <c r="AB83" s="90"/>
      <c r="AC83" s="90"/>
      <c r="AD83" s="91"/>
    </row>
    <row r="84" spans="2:30" s="55" customFormat="1" ht="12.75">
      <c r="B84" s="72"/>
      <c r="C84" s="41" t="s">
        <v>71</v>
      </c>
      <c r="D84" s="49"/>
      <c r="E84" s="43"/>
      <c r="F84" s="88"/>
      <c r="G84" s="88"/>
      <c r="H84" s="88"/>
      <c r="I84" s="88"/>
      <c r="J84" s="88"/>
      <c r="K84" s="88"/>
      <c r="L84" s="89"/>
      <c r="M84" s="89"/>
      <c r="N84" s="89"/>
      <c r="O84" s="88"/>
      <c r="P84" s="89"/>
      <c r="Q84" s="154"/>
      <c r="R84" s="154"/>
      <c r="S84" s="154"/>
      <c r="T84" s="164"/>
      <c r="U84" s="90"/>
      <c r="V84" s="90"/>
      <c r="W84" s="90"/>
      <c r="X84" s="90"/>
      <c r="Y84" s="90"/>
      <c r="Z84" s="90"/>
      <c r="AA84" s="90"/>
      <c r="AB84" s="90"/>
      <c r="AC84" s="90"/>
      <c r="AD84" s="91"/>
    </row>
    <row r="85" spans="2:30" s="55" customFormat="1" ht="12.75">
      <c r="B85" s="78" t="s">
        <v>218</v>
      </c>
      <c r="C85" s="80" t="s">
        <v>220</v>
      </c>
      <c r="D85" s="81" t="s">
        <v>8</v>
      </c>
      <c r="E85" s="81" t="s">
        <v>8</v>
      </c>
      <c r="F85" s="44">
        <f>SUM(G85+H85+I85+J85+K85+L85+M85+N85+O85+P85)</f>
        <v>604707.45</v>
      </c>
      <c r="G85" s="46">
        <v>604707.45</v>
      </c>
      <c r="H85" s="84">
        <v>0</v>
      </c>
      <c r="I85" s="84">
        <v>0</v>
      </c>
      <c r="J85" s="83">
        <v>0</v>
      </c>
      <c r="K85" s="83">
        <v>0</v>
      </c>
      <c r="L85" s="83">
        <v>0</v>
      </c>
      <c r="M85" s="83">
        <v>0</v>
      </c>
      <c r="N85" s="83">
        <v>0</v>
      </c>
      <c r="O85" s="83">
        <v>0</v>
      </c>
      <c r="P85" s="83">
        <v>0</v>
      </c>
      <c r="Q85" s="175"/>
      <c r="R85" s="175"/>
      <c r="S85" s="152"/>
      <c r="T85" s="160">
        <f>SUM(U85:X85)</f>
        <v>559623.17</v>
      </c>
      <c r="U85" s="142">
        <v>559623.17</v>
      </c>
      <c r="V85" s="139">
        <v>0</v>
      </c>
      <c r="W85" s="139">
        <v>0</v>
      </c>
      <c r="X85" s="139">
        <v>0</v>
      </c>
      <c r="Y85" s="130">
        <f>SUM(Z85:AC85)</f>
        <v>45084.27999999991</v>
      </c>
      <c r="Z85" s="139">
        <v>0</v>
      </c>
      <c r="AA85" s="139">
        <v>0</v>
      </c>
      <c r="AB85" s="139">
        <v>0</v>
      </c>
      <c r="AC85" s="129">
        <f>SUM(G85-U85)</f>
        <v>45084.27999999991</v>
      </c>
      <c r="AD85" s="146">
        <v>2500</v>
      </c>
    </row>
    <row r="86" spans="2:30" s="55" customFormat="1" ht="13.5" thickBot="1">
      <c r="B86" s="78" t="s">
        <v>219</v>
      </c>
      <c r="C86" s="80" t="s">
        <v>220</v>
      </c>
      <c r="D86" s="81" t="s">
        <v>95</v>
      </c>
      <c r="E86" s="81" t="s">
        <v>10</v>
      </c>
      <c r="F86" s="44">
        <f>SUM(G86+H86+I86+J86+K86+L86+M86+N86+O86+P86)</f>
        <v>508873.21</v>
      </c>
      <c r="G86" s="46">
        <v>508873.21</v>
      </c>
      <c r="H86" s="84">
        <v>0</v>
      </c>
      <c r="I86" s="84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175"/>
      <c r="R86" s="175"/>
      <c r="S86" s="152"/>
      <c r="T86" s="160">
        <f>SUM(U86:X86)</f>
        <v>474049.6</v>
      </c>
      <c r="U86" s="142">
        <v>474049.6</v>
      </c>
      <c r="V86" s="139">
        <v>0</v>
      </c>
      <c r="W86" s="139">
        <v>0</v>
      </c>
      <c r="X86" s="139">
        <v>0</v>
      </c>
      <c r="Y86" s="130">
        <f>SUM(Z86:AC86)</f>
        <v>34823.610000000044</v>
      </c>
      <c r="Z86" s="139">
        <v>0</v>
      </c>
      <c r="AA86" s="139">
        <v>0</v>
      </c>
      <c r="AB86" s="139">
        <v>0</v>
      </c>
      <c r="AC86" s="129">
        <f>SUM(G86-U86)</f>
        <v>34823.610000000044</v>
      </c>
      <c r="AD86" s="146">
        <v>1600</v>
      </c>
    </row>
    <row r="87" spans="2:30" ht="13.5" thickBot="1">
      <c r="B87" s="50"/>
      <c r="C87" s="51"/>
      <c r="D87" s="51"/>
      <c r="E87" s="76"/>
      <c r="F87" s="182" t="s">
        <v>21</v>
      </c>
      <c r="G87" s="183"/>
      <c r="H87" s="183"/>
      <c r="I87" s="183"/>
      <c r="J87" s="183"/>
      <c r="K87" s="183"/>
      <c r="L87" s="183"/>
      <c r="M87" s="183"/>
      <c r="N87" s="183"/>
      <c r="O87" s="183"/>
      <c r="P87" s="184"/>
      <c r="Q87" s="149"/>
      <c r="R87" s="149"/>
      <c r="S87" s="149"/>
      <c r="T87" s="185" t="s">
        <v>5</v>
      </c>
      <c r="U87" s="186"/>
      <c r="V87" s="186"/>
      <c r="W87" s="186"/>
      <c r="X87" s="187"/>
      <c r="Y87" s="185" t="s">
        <v>532</v>
      </c>
      <c r="Z87" s="186"/>
      <c r="AA87" s="186"/>
      <c r="AB87" s="186"/>
      <c r="AC87" s="188"/>
      <c r="AD87" s="62"/>
    </row>
    <row r="88" spans="2:30" ht="14.25" thickBot="1" thickTop="1">
      <c r="B88" s="52" t="s">
        <v>0</v>
      </c>
      <c r="C88" s="53" t="s">
        <v>1</v>
      </c>
      <c r="D88" s="53" t="s">
        <v>2</v>
      </c>
      <c r="E88" s="53" t="s">
        <v>125</v>
      </c>
      <c r="F88" s="54" t="s">
        <v>3</v>
      </c>
      <c r="G88" s="54" t="s">
        <v>72</v>
      </c>
      <c r="H88" s="54" t="s">
        <v>149</v>
      </c>
      <c r="I88" s="54" t="s">
        <v>150</v>
      </c>
      <c r="J88" s="54" t="s">
        <v>151</v>
      </c>
      <c r="K88" s="54" t="s">
        <v>152</v>
      </c>
      <c r="L88" s="54" t="s">
        <v>73</v>
      </c>
      <c r="M88" s="54" t="s">
        <v>74</v>
      </c>
      <c r="N88" s="82" t="s">
        <v>153</v>
      </c>
      <c r="O88" s="82" t="s">
        <v>154</v>
      </c>
      <c r="P88" s="156" t="s">
        <v>155</v>
      </c>
      <c r="Q88" s="150"/>
      <c r="R88" s="150"/>
      <c r="S88" s="150"/>
      <c r="T88" s="157" t="s">
        <v>535</v>
      </c>
      <c r="U88" s="54" t="s">
        <v>530</v>
      </c>
      <c r="V88" s="132" t="s">
        <v>526</v>
      </c>
      <c r="W88" s="132" t="s">
        <v>527</v>
      </c>
      <c r="X88" s="132" t="s">
        <v>533</v>
      </c>
      <c r="Y88" s="132" t="s">
        <v>536</v>
      </c>
      <c r="Z88" s="132" t="s">
        <v>531</v>
      </c>
      <c r="AA88" s="132" t="s">
        <v>529</v>
      </c>
      <c r="AB88" s="132" t="s">
        <v>534</v>
      </c>
      <c r="AC88" s="60" t="s">
        <v>528</v>
      </c>
      <c r="AD88" s="63" t="s">
        <v>102</v>
      </c>
    </row>
    <row r="89" spans="2:30" s="55" customFormat="1" ht="12.75">
      <c r="B89" s="78"/>
      <c r="C89" s="41" t="s">
        <v>85</v>
      </c>
      <c r="D89" s="49"/>
      <c r="E89" s="79"/>
      <c r="F89" s="88"/>
      <c r="G89" s="88"/>
      <c r="H89" s="88"/>
      <c r="I89" s="88"/>
      <c r="J89" s="88"/>
      <c r="K89" s="88"/>
      <c r="L89" s="89"/>
      <c r="M89" s="89"/>
      <c r="N89" s="89"/>
      <c r="O89" s="89"/>
      <c r="P89" s="89"/>
      <c r="Q89" s="154"/>
      <c r="R89" s="154"/>
      <c r="S89" s="154"/>
      <c r="T89" s="164"/>
      <c r="U89" s="142"/>
      <c r="V89" s="142"/>
      <c r="W89" s="142"/>
      <c r="X89" s="142"/>
      <c r="Y89" s="90"/>
      <c r="Z89" s="142"/>
      <c r="AA89" s="142"/>
      <c r="AB89" s="142"/>
      <c r="AC89" s="142"/>
      <c r="AD89" s="146"/>
    </row>
    <row r="90" spans="2:30" s="55" customFormat="1" ht="12.75">
      <c r="B90" s="98" t="s">
        <v>222</v>
      </c>
      <c r="C90" s="97" t="s">
        <v>221</v>
      </c>
      <c r="D90" s="81" t="s">
        <v>8</v>
      </c>
      <c r="E90" s="81" t="s">
        <v>8</v>
      </c>
      <c r="F90" s="44">
        <f>SUM(G90+H90+I90+J90+K90+L90+M90+N90+O90+P90)</f>
        <v>250000</v>
      </c>
      <c r="G90" s="46">
        <v>250000</v>
      </c>
      <c r="H90" s="84">
        <v>0</v>
      </c>
      <c r="I90" s="84">
        <v>0</v>
      </c>
      <c r="J90" s="83">
        <v>0</v>
      </c>
      <c r="K90" s="83">
        <v>0</v>
      </c>
      <c r="L90" s="83">
        <v>0</v>
      </c>
      <c r="M90" s="83">
        <v>0</v>
      </c>
      <c r="N90" s="83">
        <v>0</v>
      </c>
      <c r="O90" s="83">
        <v>0</v>
      </c>
      <c r="P90" s="83">
        <v>0</v>
      </c>
      <c r="Q90" s="175"/>
      <c r="R90" s="175"/>
      <c r="S90" s="152"/>
      <c r="T90" s="160">
        <f>SUM(U90:X90)</f>
        <v>249232</v>
      </c>
      <c r="U90" s="142">
        <v>249232</v>
      </c>
      <c r="V90" s="139">
        <v>0</v>
      </c>
      <c r="W90" s="139">
        <v>0</v>
      </c>
      <c r="X90" s="139">
        <v>0</v>
      </c>
      <c r="Y90" s="127">
        <f>SUM(Z90:AC90)</f>
        <v>768</v>
      </c>
      <c r="Z90" s="139">
        <v>0</v>
      </c>
      <c r="AA90" s="139">
        <v>0</v>
      </c>
      <c r="AB90" s="139">
        <v>0</v>
      </c>
      <c r="AC90" s="129">
        <f>SUM(G90-U90)</f>
        <v>768</v>
      </c>
      <c r="AD90" s="146">
        <v>2500</v>
      </c>
    </row>
    <row r="91" spans="2:30" s="55" customFormat="1" ht="13.5" thickBot="1">
      <c r="B91" s="98" t="s">
        <v>223</v>
      </c>
      <c r="C91" s="97" t="s">
        <v>221</v>
      </c>
      <c r="D91" s="81" t="s">
        <v>95</v>
      </c>
      <c r="E91" s="81" t="s">
        <v>10</v>
      </c>
      <c r="F91" s="44">
        <f>SUM(G91+H91+I91+J91+K91+L91+M91+N91+O91+P91)</f>
        <v>249232</v>
      </c>
      <c r="G91" s="46">
        <v>249232</v>
      </c>
      <c r="H91" s="84">
        <v>0</v>
      </c>
      <c r="I91" s="84">
        <v>0</v>
      </c>
      <c r="J91" s="83">
        <v>0</v>
      </c>
      <c r="K91" s="83">
        <v>0</v>
      </c>
      <c r="L91" s="83">
        <v>0</v>
      </c>
      <c r="M91" s="83">
        <v>0</v>
      </c>
      <c r="N91" s="83">
        <v>0</v>
      </c>
      <c r="O91" s="83">
        <v>0</v>
      </c>
      <c r="P91" s="83">
        <v>0</v>
      </c>
      <c r="Q91" s="175"/>
      <c r="R91" s="175"/>
      <c r="S91" s="152"/>
      <c r="T91" s="161">
        <f>SUM(U91:X91)</f>
        <v>249232</v>
      </c>
      <c r="U91" s="142">
        <v>249232</v>
      </c>
      <c r="V91" s="139">
        <v>0</v>
      </c>
      <c r="W91" s="139">
        <v>0</v>
      </c>
      <c r="X91" s="139">
        <v>0</v>
      </c>
      <c r="Y91" s="133">
        <f>SUM(Z91:AC91)</f>
        <v>0</v>
      </c>
      <c r="Z91" s="139">
        <v>0</v>
      </c>
      <c r="AA91" s="139">
        <v>0</v>
      </c>
      <c r="AB91" s="139">
        <v>0</v>
      </c>
      <c r="AC91" s="126">
        <f>SUM(G91-U91)</f>
        <v>0</v>
      </c>
      <c r="AD91" s="146">
        <v>1600</v>
      </c>
    </row>
    <row r="92" spans="2:30" ht="13.5" thickBot="1">
      <c r="B92" s="87"/>
      <c r="C92" s="111" t="s">
        <v>86</v>
      </c>
      <c r="D92" s="47"/>
      <c r="E92" s="47"/>
      <c r="F92" s="48">
        <f>SUM(F85:F91)</f>
        <v>1612812.66</v>
      </c>
      <c r="G92" s="48">
        <f>SUM(G85:G91)</f>
        <v>1612812.66</v>
      </c>
      <c r="H92" s="86">
        <f>SUM(H85:H91)</f>
        <v>0</v>
      </c>
      <c r="I92" s="86">
        <f>SUM(I85:I91)</f>
        <v>0</v>
      </c>
      <c r="J92" s="86">
        <f>SUM(J85:J91)</f>
        <v>0</v>
      </c>
      <c r="K92" s="86">
        <f>SUM(K85:K91)</f>
        <v>0</v>
      </c>
      <c r="L92" s="86">
        <f>SUM(L85:L91)</f>
        <v>0</v>
      </c>
      <c r="M92" s="86">
        <f>SUM(M85:M91)</f>
        <v>0</v>
      </c>
      <c r="N92" s="86">
        <f>SUM(N85:N91)</f>
        <v>0</v>
      </c>
      <c r="O92" s="86">
        <f>SUM(O85:O91)</f>
        <v>0</v>
      </c>
      <c r="P92" s="86">
        <f>SUM(P85:P91)</f>
        <v>0</v>
      </c>
      <c r="Q92" s="154"/>
      <c r="R92" s="154"/>
      <c r="S92" s="154"/>
      <c r="T92" s="162">
        <f>SUM(U92:X92)</f>
        <v>1532136.77</v>
      </c>
      <c r="U92" s="122">
        <f>SUM(U85:U91)</f>
        <v>1532136.77</v>
      </c>
      <c r="V92" s="104">
        <f>SUM(V85:V91)</f>
        <v>0</v>
      </c>
      <c r="W92" s="104">
        <f>SUM(W85:W91)</f>
        <v>0</v>
      </c>
      <c r="X92" s="104">
        <f>SUM(X85:X91)</f>
        <v>0</v>
      </c>
      <c r="Y92" s="122">
        <f>SUM(Z92:AC92)</f>
        <v>80675.88999999996</v>
      </c>
      <c r="Z92" s="104">
        <f>SUM(Z85:Z91)</f>
        <v>0</v>
      </c>
      <c r="AA92" s="104">
        <f>SUM(AA85:AA91)</f>
        <v>0</v>
      </c>
      <c r="AB92" s="104">
        <f>SUM(AB85:AB91)</f>
        <v>0</v>
      </c>
      <c r="AC92" s="122">
        <f>SUM(AC85:AC91)</f>
        <v>80675.88999999996</v>
      </c>
      <c r="AD92" s="122">
        <f>SUM(AD85:AD91)</f>
        <v>8200</v>
      </c>
    </row>
    <row r="93" spans="2:30" ht="12.75">
      <c r="B93" s="42"/>
      <c r="C93" s="108" t="s">
        <v>77</v>
      </c>
      <c r="D93" s="42"/>
      <c r="E93" s="42"/>
      <c r="F93" s="42"/>
      <c r="G93" s="44"/>
      <c r="H93" s="44"/>
      <c r="I93" s="44"/>
      <c r="J93" s="44"/>
      <c r="K93" s="44"/>
      <c r="L93" s="44"/>
      <c r="M93" s="44"/>
      <c r="N93" s="44"/>
      <c r="O93" s="44"/>
      <c r="P93" s="210"/>
      <c r="Q93" s="176"/>
      <c r="R93" s="176"/>
      <c r="S93" s="153"/>
      <c r="T93" s="165"/>
      <c r="U93" s="44"/>
      <c r="V93" s="59"/>
      <c r="W93" s="59"/>
      <c r="X93" s="59"/>
      <c r="Y93" s="143"/>
      <c r="Z93" s="59"/>
      <c r="AA93" s="59"/>
      <c r="AB93" s="59"/>
      <c r="AC93" s="59"/>
      <c r="AD93" s="56"/>
    </row>
    <row r="94" spans="2:30" ht="12.75">
      <c r="B94" s="194" t="s">
        <v>224</v>
      </c>
      <c r="C94" s="195"/>
      <c r="D94" s="196"/>
      <c r="E94" s="42"/>
      <c r="F94" s="42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176"/>
      <c r="R94" s="176"/>
      <c r="S94" s="153"/>
      <c r="T94" s="166"/>
      <c r="U94" s="44"/>
      <c r="V94" s="59"/>
      <c r="W94" s="59"/>
      <c r="X94" s="59"/>
      <c r="Y94" s="59"/>
      <c r="Z94" s="59"/>
      <c r="AA94" s="59"/>
      <c r="AB94" s="59"/>
      <c r="AC94" s="59"/>
      <c r="AD94" s="56"/>
    </row>
    <row r="95" spans="2:30" ht="12.75">
      <c r="B95" s="42"/>
      <c r="C95" s="41" t="s">
        <v>71</v>
      </c>
      <c r="D95" s="42"/>
      <c r="E95" s="42"/>
      <c r="F95" s="42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176"/>
      <c r="R95" s="176"/>
      <c r="S95" s="153"/>
      <c r="T95" s="166"/>
      <c r="U95" s="44"/>
      <c r="V95" s="59"/>
      <c r="W95" s="59"/>
      <c r="X95" s="59"/>
      <c r="Y95" s="59"/>
      <c r="Z95" s="59"/>
      <c r="AA95" s="59"/>
      <c r="AB95" s="59"/>
      <c r="AC95" s="59"/>
      <c r="AD95" s="56"/>
    </row>
    <row r="96" spans="2:30" ht="12.75">
      <c r="B96" s="98" t="s">
        <v>225</v>
      </c>
      <c r="C96" s="97" t="s">
        <v>110</v>
      </c>
      <c r="D96" s="81" t="s">
        <v>229</v>
      </c>
      <c r="E96" s="81" t="s">
        <v>10</v>
      </c>
      <c r="F96" s="44">
        <f>SUM(G96+H96+I96+J96+K96+L96+M96+N96+O96+P96)</f>
        <v>476946.93</v>
      </c>
      <c r="G96" s="46">
        <v>476946.93</v>
      </c>
      <c r="H96" s="84">
        <v>0</v>
      </c>
      <c r="I96" s="84">
        <v>0</v>
      </c>
      <c r="J96" s="83">
        <v>0</v>
      </c>
      <c r="K96" s="83">
        <v>0</v>
      </c>
      <c r="L96" s="83">
        <v>0</v>
      </c>
      <c r="M96" s="83">
        <v>0</v>
      </c>
      <c r="N96" s="83">
        <v>0</v>
      </c>
      <c r="O96" s="83">
        <v>0</v>
      </c>
      <c r="P96" s="83">
        <v>0</v>
      </c>
      <c r="Q96" s="175"/>
      <c r="R96" s="175"/>
      <c r="S96" s="152"/>
      <c r="T96" s="160">
        <f>SUM(U96:X96)</f>
        <v>476946.93</v>
      </c>
      <c r="U96" s="64">
        <v>476946.93</v>
      </c>
      <c r="V96" s="139">
        <v>0</v>
      </c>
      <c r="W96" s="139">
        <v>0</v>
      </c>
      <c r="X96" s="139">
        <v>0</v>
      </c>
      <c r="Y96" s="127">
        <f>SUM(Z96:AC96)</f>
        <v>0</v>
      </c>
      <c r="Z96" s="139">
        <v>0</v>
      </c>
      <c r="AA96" s="139">
        <v>0</v>
      </c>
      <c r="AB96" s="139">
        <v>0</v>
      </c>
      <c r="AC96" s="126">
        <f>SUM(G96-U96)</f>
        <v>0</v>
      </c>
      <c r="AD96" s="66">
        <v>250</v>
      </c>
    </row>
    <row r="97" spans="2:30" ht="12.75">
      <c r="B97" s="98" t="s">
        <v>226</v>
      </c>
      <c r="C97" s="97" t="s">
        <v>110</v>
      </c>
      <c r="D97" s="99" t="s">
        <v>230</v>
      </c>
      <c r="E97" s="74" t="s">
        <v>212</v>
      </c>
      <c r="F97" s="44">
        <f>SUM(G97+H97+I97+J97+K97+L97+M97+N97+O97+P97)</f>
        <v>431617.96</v>
      </c>
      <c r="G97" s="46">
        <v>431617.96</v>
      </c>
      <c r="H97" s="84">
        <v>0</v>
      </c>
      <c r="I97" s="84">
        <v>0</v>
      </c>
      <c r="J97" s="83">
        <v>0</v>
      </c>
      <c r="K97" s="83">
        <v>0</v>
      </c>
      <c r="L97" s="83">
        <v>0</v>
      </c>
      <c r="M97" s="83">
        <v>0</v>
      </c>
      <c r="N97" s="83">
        <v>0</v>
      </c>
      <c r="O97" s="83">
        <v>0</v>
      </c>
      <c r="P97" s="83">
        <v>0</v>
      </c>
      <c r="Q97" s="175"/>
      <c r="R97" s="175"/>
      <c r="S97" s="152"/>
      <c r="T97" s="160">
        <f>SUM(U97:X97)</f>
        <v>422037.6</v>
      </c>
      <c r="U97" s="64">
        <v>422037.6</v>
      </c>
      <c r="V97" s="139">
        <v>0</v>
      </c>
      <c r="W97" s="139">
        <v>0</v>
      </c>
      <c r="X97" s="139">
        <v>0</v>
      </c>
      <c r="Y97" s="130">
        <f>SUM(Z97:AC97)</f>
        <v>9580.360000000044</v>
      </c>
      <c r="Z97" s="139">
        <v>0</v>
      </c>
      <c r="AA97" s="139">
        <v>0</v>
      </c>
      <c r="AB97" s="139">
        <v>0</v>
      </c>
      <c r="AC97" s="129">
        <f>SUM(G97-U97)</f>
        <v>9580.360000000044</v>
      </c>
      <c r="AD97" s="66">
        <v>150</v>
      </c>
    </row>
    <row r="98" spans="2:30" ht="12.75">
      <c r="B98" s="98" t="s">
        <v>227</v>
      </c>
      <c r="C98" s="97" t="s">
        <v>110</v>
      </c>
      <c r="D98" s="74" t="s">
        <v>231</v>
      </c>
      <c r="E98" s="74" t="s">
        <v>13</v>
      </c>
      <c r="F98" s="44">
        <f>SUM(G98+H98+I98+J98+K98+L98+M98+N98+O98+P98)</f>
        <v>474320.24</v>
      </c>
      <c r="G98" s="46">
        <v>474320.24</v>
      </c>
      <c r="H98" s="84">
        <v>0</v>
      </c>
      <c r="I98" s="84">
        <v>0</v>
      </c>
      <c r="J98" s="83">
        <v>0</v>
      </c>
      <c r="K98" s="83">
        <v>0</v>
      </c>
      <c r="L98" s="83">
        <v>0</v>
      </c>
      <c r="M98" s="83">
        <v>0</v>
      </c>
      <c r="N98" s="83">
        <v>0</v>
      </c>
      <c r="O98" s="83">
        <v>0</v>
      </c>
      <c r="P98" s="83">
        <v>0</v>
      </c>
      <c r="Q98" s="175"/>
      <c r="R98" s="175"/>
      <c r="S98" s="152"/>
      <c r="T98" s="160">
        <f>SUM(U98:X98)</f>
        <v>474320.24</v>
      </c>
      <c r="U98" s="64">
        <v>474320.24</v>
      </c>
      <c r="V98" s="139">
        <v>0</v>
      </c>
      <c r="W98" s="139">
        <v>0</v>
      </c>
      <c r="X98" s="139">
        <v>0</v>
      </c>
      <c r="Y98" s="127">
        <f>SUM(Z98:AC98)</f>
        <v>0</v>
      </c>
      <c r="Z98" s="139">
        <v>0</v>
      </c>
      <c r="AA98" s="139">
        <v>0</v>
      </c>
      <c r="AB98" s="139">
        <v>0</v>
      </c>
      <c r="AC98" s="126">
        <f>SUM(G98-U98)</f>
        <v>0</v>
      </c>
      <c r="AD98" s="66">
        <v>120</v>
      </c>
    </row>
    <row r="99" spans="2:30" ht="12.75">
      <c r="B99" s="98" t="s">
        <v>228</v>
      </c>
      <c r="C99" s="97" t="s">
        <v>110</v>
      </c>
      <c r="D99" s="74" t="s">
        <v>232</v>
      </c>
      <c r="E99" s="74" t="s">
        <v>185</v>
      </c>
      <c r="F99" s="44">
        <f>SUM(G99+H99+I99+J99+K99+L99+M99+N99+O99+P99)</f>
        <v>473922.39</v>
      </c>
      <c r="G99" s="46">
        <v>473922.39</v>
      </c>
      <c r="H99" s="84">
        <v>0</v>
      </c>
      <c r="I99" s="84">
        <v>0</v>
      </c>
      <c r="J99" s="83">
        <v>0</v>
      </c>
      <c r="K99" s="83">
        <v>0</v>
      </c>
      <c r="L99" s="83">
        <v>0</v>
      </c>
      <c r="M99" s="83">
        <v>0</v>
      </c>
      <c r="N99" s="83">
        <v>0</v>
      </c>
      <c r="O99" s="83">
        <v>0</v>
      </c>
      <c r="P99" s="83">
        <v>0</v>
      </c>
      <c r="Q99" s="175"/>
      <c r="R99" s="175"/>
      <c r="S99" s="152"/>
      <c r="T99" s="160">
        <f>SUM(U99:X99)</f>
        <v>473922.39</v>
      </c>
      <c r="U99" s="64">
        <v>473922.39</v>
      </c>
      <c r="V99" s="139">
        <v>0</v>
      </c>
      <c r="W99" s="139">
        <v>0</v>
      </c>
      <c r="X99" s="139">
        <v>0</v>
      </c>
      <c r="Y99" s="127">
        <f>SUM(Z99:AC99)</f>
        <v>0</v>
      </c>
      <c r="Z99" s="139">
        <v>0</v>
      </c>
      <c r="AA99" s="139">
        <v>0</v>
      </c>
      <c r="AB99" s="139">
        <v>0</v>
      </c>
      <c r="AC99" s="126">
        <f>SUM(G99-U99)</f>
        <v>0</v>
      </c>
      <c r="AD99" s="66">
        <v>160</v>
      </c>
    </row>
    <row r="100" spans="2:30" ht="12.75">
      <c r="B100" s="42"/>
      <c r="C100" s="41" t="s">
        <v>94</v>
      </c>
      <c r="D100" s="42"/>
      <c r="E100" s="42"/>
      <c r="F100" s="42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176"/>
      <c r="R100" s="176"/>
      <c r="S100" s="153"/>
      <c r="T100" s="166"/>
      <c r="U100" s="44"/>
      <c r="V100" s="59"/>
      <c r="W100" s="59"/>
      <c r="X100" s="59"/>
      <c r="Y100" s="59"/>
      <c r="Z100" s="59"/>
      <c r="AA100" s="59"/>
      <c r="AB100" s="59"/>
      <c r="AC100" s="129"/>
      <c r="AD100" s="66"/>
    </row>
    <row r="101" spans="2:30" ht="12.75">
      <c r="B101" s="98" t="s">
        <v>233</v>
      </c>
      <c r="C101" s="97" t="s">
        <v>239</v>
      </c>
      <c r="D101" s="74" t="s">
        <v>240</v>
      </c>
      <c r="E101" s="74" t="s">
        <v>212</v>
      </c>
      <c r="F101" s="44">
        <f aca="true" t="shared" si="2" ref="F101:F108">SUM(G101+H101+I101+J101+K101+L101+M101+N101+O101+P101)</f>
        <v>279649.64</v>
      </c>
      <c r="G101" s="46">
        <v>279649.64</v>
      </c>
      <c r="H101" s="84">
        <v>0</v>
      </c>
      <c r="I101" s="84">
        <v>0</v>
      </c>
      <c r="J101" s="83">
        <v>0</v>
      </c>
      <c r="K101" s="83">
        <v>0</v>
      </c>
      <c r="L101" s="83">
        <v>0</v>
      </c>
      <c r="M101" s="83">
        <v>0</v>
      </c>
      <c r="N101" s="83">
        <v>0</v>
      </c>
      <c r="O101" s="83">
        <v>0</v>
      </c>
      <c r="P101" s="83">
        <v>0</v>
      </c>
      <c r="Q101" s="175"/>
      <c r="R101" s="175"/>
      <c r="S101" s="152"/>
      <c r="T101" s="160">
        <f aca="true" t="shared" si="3" ref="T101:T108">SUM(U101:X101)</f>
        <v>279649.64</v>
      </c>
      <c r="U101" s="64">
        <v>279649.64</v>
      </c>
      <c r="V101" s="139">
        <v>0</v>
      </c>
      <c r="W101" s="139">
        <v>0</v>
      </c>
      <c r="X101" s="139">
        <v>0</v>
      </c>
      <c r="Y101" s="127">
        <f aca="true" t="shared" si="4" ref="Y101:Y108">SUM(Z101:AC101)</f>
        <v>0</v>
      </c>
      <c r="Z101" s="139">
        <v>0</v>
      </c>
      <c r="AA101" s="139">
        <v>0</v>
      </c>
      <c r="AB101" s="139">
        <v>0</v>
      </c>
      <c r="AC101" s="126">
        <f aca="true" t="shared" si="5" ref="AC101:AC108">SUM(G101-U101)</f>
        <v>0</v>
      </c>
      <c r="AD101" s="66">
        <v>160</v>
      </c>
    </row>
    <row r="102" spans="2:30" ht="12.75">
      <c r="B102" s="98" t="s">
        <v>234</v>
      </c>
      <c r="C102" s="97" t="s">
        <v>239</v>
      </c>
      <c r="D102" s="74" t="s">
        <v>241</v>
      </c>
      <c r="E102" s="74" t="s">
        <v>13</v>
      </c>
      <c r="F102" s="44">
        <f t="shared" si="2"/>
        <v>413283.18</v>
      </c>
      <c r="G102" s="46">
        <v>413283.18</v>
      </c>
      <c r="H102" s="84">
        <v>0</v>
      </c>
      <c r="I102" s="84">
        <v>0</v>
      </c>
      <c r="J102" s="83">
        <v>0</v>
      </c>
      <c r="K102" s="83">
        <v>0</v>
      </c>
      <c r="L102" s="83">
        <v>0</v>
      </c>
      <c r="M102" s="83">
        <v>0</v>
      </c>
      <c r="N102" s="83">
        <v>0</v>
      </c>
      <c r="O102" s="83">
        <v>0</v>
      </c>
      <c r="P102" s="83">
        <v>0</v>
      </c>
      <c r="Q102" s="175"/>
      <c r="R102" s="175"/>
      <c r="S102" s="152"/>
      <c r="T102" s="160">
        <f t="shared" si="3"/>
        <v>413283.18</v>
      </c>
      <c r="U102" s="64">
        <v>413283.18</v>
      </c>
      <c r="V102" s="139">
        <v>0</v>
      </c>
      <c r="W102" s="139">
        <v>0</v>
      </c>
      <c r="X102" s="139">
        <v>0</v>
      </c>
      <c r="Y102" s="127">
        <f t="shared" si="4"/>
        <v>0</v>
      </c>
      <c r="Z102" s="139">
        <v>0</v>
      </c>
      <c r="AA102" s="139">
        <v>0</v>
      </c>
      <c r="AB102" s="139">
        <v>0</v>
      </c>
      <c r="AC102" s="126">
        <f t="shared" si="5"/>
        <v>0</v>
      </c>
      <c r="AD102" s="66">
        <v>130</v>
      </c>
    </row>
    <row r="103" spans="2:30" ht="12.75">
      <c r="B103" s="98" t="s">
        <v>235</v>
      </c>
      <c r="C103" s="97" t="s">
        <v>239</v>
      </c>
      <c r="D103" s="74" t="s">
        <v>242</v>
      </c>
      <c r="E103" s="74" t="s">
        <v>12</v>
      </c>
      <c r="F103" s="44">
        <f t="shared" si="2"/>
        <v>274197.8</v>
      </c>
      <c r="G103" s="46">
        <v>274197.8</v>
      </c>
      <c r="H103" s="84">
        <v>0</v>
      </c>
      <c r="I103" s="84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175"/>
      <c r="R103" s="175"/>
      <c r="S103" s="152"/>
      <c r="T103" s="160">
        <f t="shared" si="3"/>
        <v>274197.8</v>
      </c>
      <c r="U103" s="64">
        <v>274197.8</v>
      </c>
      <c r="V103" s="139">
        <v>0</v>
      </c>
      <c r="W103" s="139">
        <v>0</v>
      </c>
      <c r="X103" s="139">
        <v>0</v>
      </c>
      <c r="Y103" s="127">
        <f t="shared" si="4"/>
        <v>0</v>
      </c>
      <c r="Z103" s="139">
        <v>0</v>
      </c>
      <c r="AA103" s="139">
        <v>0</v>
      </c>
      <c r="AB103" s="139">
        <v>0</v>
      </c>
      <c r="AC103" s="126">
        <f t="shared" si="5"/>
        <v>0</v>
      </c>
      <c r="AD103" s="66">
        <v>200</v>
      </c>
    </row>
    <row r="104" spans="2:30" ht="12.75">
      <c r="B104" s="98" t="s">
        <v>236</v>
      </c>
      <c r="C104" s="97" t="s">
        <v>239</v>
      </c>
      <c r="D104" s="74" t="s">
        <v>243</v>
      </c>
      <c r="E104" s="74" t="s">
        <v>210</v>
      </c>
      <c r="F104" s="44">
        <f t="shared" si="2"/>
        <v>200894.12</v>
      </c>
      <c r="G104" s="46">
        <v>200894.12</v>
      </c>
      <c r="H104" s="84">
        <v>0</v>
      </c>
      <c r="I104" s="84">
        <v>0</v>
      </c>
      <c r="J104" s="83">
        <v>0</v>
      </c>
      <c r="K104" s="83">
        <v>0</v>
      </c>
      <c r="L104" s="83">
        <v>0</v>
      </c>
      <c r="M104" s="83">
        <v>0</v>
      </c>
      <c r="N104" s="83">
        <v>0</v>
      </c>
      <c r="O104" s="83">
        <v>0</v>
      </c>
      <c r="P104" s="83">
        <v>0</v>
      </c>
      <c r="Q104" s="175"/>
      <c r="R104" s="175"/>
      <c r="S104" s="152"/>
      <c r="T104" s="160">
        <f t="shared" si="3"/>
        <v>200894.12</v>
      </c>
      <c r="U104" s="64">
        <v>200894.12</v>
      </c>
      <c r="V104" s="139">
        <v>0</v>
      </c>
      <c r="W104" s="139">
        <v>0</v>
      </c>
      <c r="X104" s="139">
        <v>0</v>
      </c>
      <c r="Y104" s="127">
        <f t="shared" si="4"/>
        <v>0</v>
      </c>
      <c r="Z104" s="139">
        <v>0</v>
      </c>
      <c r="AA104" s="139">
        <v>0</v>
      </c>
      <c r="AB104" s="139">
        <v>0</v>
      </c>
      <c r="AC104" s="126">
        <f t="shared" si="5"/>
        <v>0</v>
      </c>
      <c r="AD104" s="66">
        <v>180</v>
      </c>
    </row>
    <row r="105" spans="2:30" ht="12.75">
      <c r="B105" s="98" t="s">
        <v>237</v>
      </c>
      <c r="C105" s="97" t="s">
        <v>239</v>
      </c>
      <c r="D105" s="74" t="s">
        <v>244</v>
      </c>
      <c r="E105" s="74" t="s">
        <v>11</v>
      </c>
      <c r="F105" s="44">
        <f t="shared" si="2"/>
        <v>277612.24</v>
      </c>
      <c r="G105" s="46">
        <v>277612.24</v>
      </c>
      <c r="H105" s="84">
        <v>0</v>
      </c>
      <c r="I105" s="84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175"/>
      <c r="R105" s="175"/>
      <c r="S105" s="152"/>
      <c r="T105" s="160">
        <f t="shared" si="3"/>
        <v>277612.24</v>
      </c>
      <c r="U105" s="64">
        <v>277612.24</v>
      </c>
      <c r="V105" s="139">
        <v>0</v>
      </c>
      <c r="W105" s="139">
        <v>0</v>
      </c>
      <c r="X105" s="139">
        <v>0</v>
      </c>
      <c r="Y105" s="127">
        <f t="shared" si="4"/>
        <v>0</v>
      </c>
      <c r="Z105" s="139">
        <v>0</v>
      </c>
      <c r="AA105" s="139">
        <v>0</v>
      </c>
      <c r="AB105" s="139">
        <v>0</v>
      </c>
      <c r="AC105" s="126">
        <f t="shared" si="5"/>
        <v>0</v>
      </c>
      <c r="AD105" s="66">
        <v>170</v>
      </c>
    </row>
    <row r="106" spans="2:30" ht="12.75">
      <c r="B106" s="98" t="s">
        <v>238</v>
      </c>
      <c r="C106" s="97" t="s">
        <v>239</v>
      </c>
      <c r="D106" s="74" t="s">
        <v>245</v>
      </c>
      <c r="E106" s="74" t="s">
        <v>14</v>
      </c>
      <c r="F106" s="44">
        <f t="shared" si="2"/>
        <v>293402.9</v>
      </c>
      <c r="G106" s="46">
        <v>293402.9</v>
      </c>
      <c r="H106" s="84">
        <v>0</v>
      </c>
      <c r="I106" s="84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175"/>
      <c r="R106" s="175"/>
      <c r="S106" s="152"/>
      <c r="T106" s="160">
        <f t="shared" si="3"/>
        <v>293402.9</v>
      </c>
      <c r="U106" s="64">
        <v>293402.9</v>
      </c>
      <c r="V106" s="139">
        <v>0</v>
      </c>
      <c r="W106" s="139">
        <v>0</v>
      </c>
      <c r="X106" s="139">
        <v>0</v>
      </c>
      <c r="Y106" s="127">
        <f t="shared" si="4"/>
        <v>0</v>
      </c>
      <c r="Z106" s="139">
        <v>0</v>
      </c>
      <c r="AA106" s="139">
        <v>0</v>
      </c>
      <c r="AB106" s="139">
        <v>0</v>
      </c>
      <c r="AC106" s="126">
        <f t="shared" si="5"/>
        <v>0</v>
      </c>
      <c r="AD106" s="66">
        <v>120</v>
      </c>
    </row>
    <row r="107" spans="2:30" ht="12.75">
      <c r="B107" s="102" t="s">
        <v>264</v>
      </c>
      <c r="C107" s="97" t="s">
        <v>239</v>
      </c>
      <c r="D107" s="103" t="s">
        <v>266</v>
      </c>
      <c r="E107" s="74" t="s">
        <v>10</v>
      </c>
      <c r="F107" s="44">
        <f t="shared" si="2"/>
        <v>321181.86</v>
      </c>
      <c r="G107" s="46">
        <v>321181.86</v>
      </c>
      <c r="H107" s="84">
        <v>0</v>
      </c>
      <c r="I107" s="84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175"/>
      <c r="R107" s="175"/>
      <c r="S107" s="152"/>
      <c r="T107" s="160">
        <f t="shared" si="3"/>
        <v>320902.14</v>
      </c>
      <c r="U107" s="64">
        <v>320902.14</v>
      </c>
      <c r="V107" s="139">
        <v>0</v>
      </c>
      <c r="W107" s="139">
        <v>0</v>
      </c>
      <c r="X107" s="139">
        <v>0</v>
      </c>
      <c r="Y107" s="127">
        <f t="shared" si="4"/>
        <v>279.71999999997206</v>
      </c>
      <c r="Z107" s="139">
        <v>0</v>
      </c>
      <c r="AA107" s="139">
        <v>0</v>
      </c>
      <c r="AB107" s="139">
        <v>0</v>
      </c>
      <c r="AC107" s="129">
        <f t="shared" si="5"/>
        <v>279.71999999997206</v>
      </c>
      <c r="AD107" s="66">
        <v>100</v>
      </c>
    </row>
    <row r="108" spans="2:30" ht="12.75">
      <c r="B108" s="102" t="s">
        <v>265</v>
      </c>
      <c r="C108" s="97" t="s">
        <v>239</v>
      </c>
      <c r="D108" s="103" t="s">
        <v>97</v>
      </c>
      <c r="E108" s="74" t="s">
        <v>10</v>
      </c>
      <c r="F108" s="44">
        <f t="shared" si="2"/>
        <v>53359.01</v>
      </c>
      <c r="G108" s="46">
        <v>53359.01</v>
      </c>
      <c r="H108" s="84">
        <v>0</v>
      </c>
      <c r="I108" s="84">
        <v>0</v>
      </c>
      <c r="J108" s="83">
        <v>0</v>
      </c>
      <c r="K108" s="83">
        <v>0</v>
      </c>
      <c r="L108" s="83">
        <v>0</v>
      </c>
      <c r="M108" s="83">
        <v>0</v>
      </c>
      <c r="N108" s="83">
        <v>0</v>
      </c>
      <c r="O108" s="83">
        <v>0</v>
      </c>
      <c r="P108" s="83">
        <v>0</v>
      </c>
      <c r="Q108" s="175"/>
      <c r="R108" s="175"/>
      <c r="S108" s="152"/>
      <c r="T108" s="160">
        <f t="shared" si="3"/>
        <v>53359.01</v>
      </c>
      <c r="U108" s="64">
        <v>53359.01</v>
      </c>
      <c r="V108" s="139">
        <v>0</v>
      </c>
      <c r="W108" s="139">
        <v>0</v>
      </c>
      <c r="X108" s="139">
        <v>0</v>
      </c>
      <c r="Y108" s="127">
        <f t="shared" si="4"/>
        <v>0</v>
      </c>
      <c r="Z108" s="139">
        <v>0</v>
      </c>
      <c r="AA108" s="139">
        <v>0</v>
      </c>
      <c r="AB108" s="139">
        <v>0</v>
      </c>
      <c r="AC108" s="126">
        <f t="shared" si="5"/>
        <v>0</v>
      </c>
      <c r="AD108" s="66">
        <v>160</v>
      </c>
    </row>
    <row r="109" spans="2:30" ht="12.75">
      <c r="B109" s="194" t="s">
        <v>246</v>
      </c>
      <c r="C109" s="195"/>
      <c r="D109" s="196"/>
      <c r="E109" s="42"/>
      <c r="F109" s="42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176"/>
      <c r="R109" s="176"/>
      <c r="S109" s="153"/>
      <c r="T109" s="166"/>
      <c r="U109" s="44"/>
      <c r="V109" s="59"/>
      <c r="W109" s="59"/>
      <c r="X109" s="59"/>
      <c r="Y109" s="59"/>
      <c r="Z109" s="59"/>
      <c r="AA109" s="59"/>
      <c r="AB109" s="59"/>
      <c r="AC109" s="129"/>
      <c r="AD109" s="66"/>
    </row>
    <row r="110" spans="2:30" ht="12.75">
      <c r="B110" s="42"/>
      <c r="C110" s="41" t="s">
        <v>71</v>
      </c>
      <c r="D110" s="42"/>
      <c r="E110" s="42"/>
      <c r="F110" s="42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176"/>
      <c r="R110" s="176"/>
      <c r="S110" s="153"/>
      <c r="T110" s="166"/>
      <c r="U110" s="44"/>
      <c r="V110" s="59"/>
      <c r="W110" s="59"/>
      <c r="X110" s="59"/>
      <c r="Y110" s="59"/>
      <c r="Z110" s="59"/>
      <c r="AA110" s="59"/>
      <c r="AB110" s="59"/>
      <c r="AC110" s="129"/>
      <c r="AD110" s="66"/>
    </row>
    <row r="111" spans="2:30" ht="12.75">
      <c r="B111" s="98" t="s">
        <v>247</v>
      </c>
      <c r="C111" s="97" t="s">
        <v>248</v>
      </c>
      <c r="D111" s="74" t="s">
        <v>8</v>
      </c>
      <c r="E111" s="74" t="s">
        <v>8</v>
      </c>
      <c r="F111" s="44">
        <f>SUM(G111+H111+I111+J111+K111+L111+M111+N111+O111+P111)</f>
        <v>2828926.63</v>
      </c>
      <c r="G111" s="84">
        <v>0</v>
      </c>
      <c r="H111" s="84">
        <v>0</v>
      </c>
      <c r="I111" s="84">
        <v>0</v>
      </c>
      <c r="J111" s="83">
        <v>0</v>
      </c>
      <c r="K111" s="83">
        <v>0</v>
      </c>
      <c r="L111" s="44">
        <v>1697356.18</v>
      </c>
      <c r="M111" s="83">
        <v>0</v>
      </c>
      <c r="N111" s="83">
        <v>0</v>
      </c>
      <c r="O111" s="44">
        <v>1131570.45</v>
      </c>
      <c r="P111" s="83">
        <v>0</v>
      </c>
      <c r="Q111" s="175"/>
      <c r="R111" s="175"/>
      <c r="S111" s="152"/>
      <c r="T111" s="160">
        <f>SUM(U111:X111)</f>
        <v>1131570</v>
      </c>
      <c r="U111" s="139">
        <v>0</v>
      </c>
      <c r="V111" s="144">
        <v>1131570</v>
      </c>
      <c r="W111" s="139">
        <v>0</v>
      </c>
      <c r="X111" s="139">
        <v>0</v>
      </c>
      <c r="Y111" s="127">
        <f>SUM(Z111:AC111)</f>
        <v>0.44999999995343387</v>
      </c>
      <c r="Z111" s="139">
        <v>0</v>
      </c>
      <c r="AA111" s="139">
        <f>SUM(O111-V111)</f>
        <v>0.44999999995343387</v>
      </c>
      <c r="AB111" s="139">
        <v>0</v>
      </c>
      <c r="AC111" s="126">
        <f>SUM(G111-U111)</f>
        <v>0</v>
      </c>
      <c r="AD111" s="66">
        <v>1500</v>
      </c>
    </row>
    <row r="112" spans="2:30" ht="12.75">
      <c r="B112" s="42"/>
      <c r="C112" s="101" t="s">
        <v>249</v>
      </c>
      <c r="D112" s="42"/>
      <c r="E112" s="42"/>
      <c r="F112" s="42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176"/>
      <c r="R112" s="176"/>
      <c r="S112" s="153"/>
      <c r="T112" s="166"/>
      <c r="U112" s="44"/>
      <c r="V112" s="59"/>
      <c r="W112" s="59"/>
      <c r="X112" s="59"/>
      <c r="Y112" s="59"/>
      <c r="Z112" s="59"/>
      <c r="AA112" s="59"/>
      <c r="AB112" s="59"/>
      <c r="AC112" s="129"/>
      <c r="AD112" s="66"/>
    </row>
    <row r="113" spans="2:30" ht="12.75">
      <c r="B113" s="98" t="s">
        <v>250</v>
      </c>
      <c r="C113" s="97" t="s">
        <v>251</v>
      </c>
      <c r="D113" s="74" t="s">
        <v>81</v>
      </c>
      <c r="E113" s="74" t="s">
        <v>212</v>
      </c>
      <c r="F113" s="44">
        <f>SUM(G113+H113+I113+J113+K113+L113+M113+N113+O113+P113)</f>
        <v>697470.3400000001</v>
      </c>
      <c r="G113" s="84">
        <v>0</v>
      </c>
      <c r="H113" s="84">
        <v>0</v>
      </c>
      <c r="I113" s="84">
        <v>0</v>
      </c>
      <c r="J113" s="83">
        <v>0</v>
      </c>
      <c r="K113" s="83">
        <v>0</v>
      </c>
      <c r="L113" s="44">
        <v>418482</v>
      </c>
      <c r="M113" s="83">
        <v>0</v>
      </c>
      <c r="N113" s="83">
        <v>0</v>
      </c>
      <c r="O113" s="44">
        <v>278988.34</v>
      </c>
      <c r="P113" s="83">
        <v>0</v>
      </c>
      <c r="Q113" s="175"/>
      <c r="R113" s="175"/>
      <c r="S113" s="152"/>
      <c r="T113" s="160">
        <f>SUM(U113:X113)</f>
        <v>278988.14</v>
      </c>
      <c r="U113" s="139">
        <v>0</v>
      </c>
      <c r="V113" s="144">
        <v>278988.14</v>
      </c>
      <c r="W113" s="139">
        <v>0</v>
      </c>
      <c r="X113" s="139">
        <v>0</v>
      </c>
      <c r="Y113" s="127">
        <f>SUM(Z113:AC113)</f>
        <v>0.20000000001164153</v>
      </c>
      <c r="Z113" s="139">
        <v>0</v>
      </c>
      <c r="AA113" s="139">
        <f>SUM(O113-V113)</f>
        <v>0.20000000001164153</v>
      </c>
      <c r="AB113" s="139">
        <v>0</v>
      </c>
      <c r="AC113" s="126">
        <f>SUM(G113-U113)</f>
        <v>0</v>
      </c>
      <c r="AD113" s="66">
        <v>1600</v>
      </c>
    </row>
    <row r="114" spans="2:30" ht="12.75">
      <c r="B114" s="42"/>
      <c r="C114" s="101" t="s">
        <v>252</v>
      </c>
      <c r="D114" s="42"/>
      <c r="E114" s="42"/>
      <c r="F114" s="42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176"/>
      <c r="R114" s="176"/>
      <c r="S114" s="153"/>
      <c r="T114" s="166"/>
      <c r="U114" s="44"/>
      <c r="V114" s="59"/>
      <c r="W114" s="59"/>
      <c r="X114" s="59"/>
      <c r="Y114" s="59"/>
      <c r="Z114" s="59"/>
      <c r="AA114" s="59"/>
      <c r="AB114" s="59"/>
      <c r="AC114" s="129"/>
      <c r="AD114" s="66"/>
    </row>
    <row r="115" spans="2:30" ht="12.75">
      <c r="B115" s="98" t="s">
        <v>253</v>
      </c>
      <c r="C115" s="97" t="s">
        <v>254</v>
      </c>
      <c r="D115" s="74" t="s">
        <v>81</v>
      </c>
      <c r="E115" s="74" t="s">
        <v>212</v>
      </c>
      <c r="F115" s="44">
        <f>SUM(G115+H115+I115+J115+K115+L115+M115+N115+O115+P115)</f>
        <v>1868217.22</v>
      </c>
      <c r="G115" s="84">
        <v>0</v>
      </c>
      <c r="H115" s="84">
        <v>0</v>
      </c>
      <c r="I115" s="84">
        <v>0</v>
      </c>
      <c r="J115" s="83">
        <v>0</v>
      </c>
      <c r="K115" s="83">
        <v>0</v>
      </c>
      <c r="L115" s="44">
        <v>1120929.93</v>
      </c>
      <c r="M115" s="83">
        <v>0</v>
      </c>
      <c r="N115" s="83">
        <v>0</v>
      </c>
      <c r="O115" s="44">
        <v>747287.29</v>
      </c>
      <c r="P115" s="83">
        <v>0</v>
      </c>
      <c r="Q115" s="175"/>
      <c r="R115" s="175"/>
      <c r="S115" s="152"/>
      <c r="T115" s="160">
        <f>SUM(U115:X115)</f>
        <v>747286.89</v>
      </c>
      <c r="U115" s="139">
        <v>0</v>
      </c>
      <c r="V115" s="144">
        <v>747286.89</v>
      </c>
      <c r="W115" s="139">
        <v>0</v>
      </c>
      <c r="X115" s="139">
        <v>0</v>
      </c>
      <c r="Y115" s="127">
        <f>SUM(Z115:AC115)</f>
        <v>0.40000000002328306</v>
      </c>
      <c r="Z115" s="139">
        <v>0</v>
      </c>
      <c r="AA115" s="139">
        <f>SUM(O115-V115)</f>
        <v>0.40000000002328306</v>
      </c>
      <c r="AB115" s="139">
        <v>0</v>
      </c>
      <c r="AC115" s="126">
        <f>SUM(G115-U115)</f>
        <v>0</v>
      </c>
      <c r="AD115" s="66">
        <v>1400</v>
      </c>
    </row>
    <row r="116" spans="2:30" ht="12.75">
      <c r="B116" s="42"/>
      <c r="C116" s="101" t="s">
        <v>255</v>
      </c>
      <c r="D116" s="42"/>
      <c r="E116" s="42"/>
      <c r="F116" s="42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176"/>
      <c r="R116" s="176"/>
      <c r="S116" s="153"/>
      <c r="T116" s="166"/>
      <c r="U116" s="44"/>
      <c r="V116" s="59"/>
      <c r="W116" s="59"/>
      <c r="X116" s="59"/>
      <c r="Y116" s="59"/>
      <c r="Z116" s="59"/>
      <c r="AA116" s="59"/>
      <c r="AB116" s="59"/>
      <c r="AC116" s="129"/>
      <c r="AD116" s="66"/>
    </row>
    <row r="117" spans="2:30" ht="12.75">
      <c r="B117" s="98" t="s">
        <v>256</v>
      </c>
      <c r="C117" s="97" t="s">
        <v>257</v>
      </c>
      <c r="D117" s="74" t="s">
        <v>81</v>
      </c>
      <c r="E117" s="74" t="s">
        <v>212</v>
      </c>
      <c r="F117" s="44">
        <f>SUM(G117+H117+I117+J117+K117+L117+M117+N117+O117+P117)</f>
        <v>1878079.97</v>
      </c>
      <c r="G117" s="84">
        <v>0</v>
      </c>
      <c r="H117" s="84">
        <v>0</v>
      </c>
      <c r="I117" s="84">
        <v>0</v>
      </c>
      <c r="J117" s="83">
        <v>0</v>
      </c>
      <c r="K117" s="83">
        <v>0</v>
      </c>
      <c r="L117" s="44">
        <v>1126847.78</v>
      </c>
      <c r="M117" s="83">
        <v>0</v>
      </c>
      <c r="N117" s="83">
        <v>0</v>
      </c>
      <c r="O117" s="44">
        <v>751232.19</v>
      </c>
      <c r="P117" s="83">
        <v>0</v>
      </c>
      <c r="Q117" s="175"/>
      <c r="R117" s="175"/>
      <c r="S117" s="152"/>
      <c r="T117" s="160">
        <f>SUM(U117:X117)</f>
        <v>751231.99</v>
      </c>
      <c r="U117" s="139">
        <v>0</v>
      </c>
      <c r="V117" s="144">
        <v>751231.99</v>
      </c>
      <c r="W117" s="139">
        <v>0</v>
      </c>
      <c r="X117" s="139">
        <v>0</v>
      </c>
      <c r="Y117" s="127">
        <f>SUM(Z117:AC117)</f>
        <v>0.19999999995343387</v>
      </c>
      <c r="Z117" s="139">
        <v>0</v>
      </c>
      <c r="AA117" s="139">
        <f>SUM(O117-V117)</f>
        <v>0.19999999995343387</v>
      </c>
      <c r="AB117" s="139">
        <v>0</v>
      </c>
      <c r="AC117" s="126">
        <f>SUM(G117-U117)</f>
        <v>0</v>
      </c>
      <c r="AD117" s="66">
        <v>1000</v>
      </c>
    </row>
    <row r="118" spans="2:30" ht="12.75">
      <c r="B118" s="42"/>
      <c r="C118" s="101" t="s">
        <v>258</v>
      </c>
      <c r="D118" s="42"/>
      <c r="E118" s="42"/>
      <c r="F118" s="42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176"/>
      <c r="R118" s="176"/>
      <c r="S118" s="153"/>
      <c r="T118" s="166"/>
      <c r="U118" s="44"/>
      <c r="V118" s="59"/>
      <c r="W118" s="59"/>
      <c r="X118" s="59"/>
      <c r="Y118" s="59"/>
      <c r="Z118" s="59"/>
      <c r="AA118" s="59"/>
      <c r="AB118" s="59"/>
      <c r="AC118" s="129"/>
      <c r="AD118" s="66"/>
    </row>
    <row r="119" spans="2:30" ht="12.75">
      <c r="B119" s="194" t="s">
        <v>259</v>
      </c>
      <c r="C119" s="195"/>
      <c r="D119" s="196"/>
      <c r="E119" s="42"/>
      <c r="F119" s="42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176"/>
      <c r="R119" s="176"/>
      <c r="S119" s="153"/>
      <c r="T119" s="166"/>
      <c r="U119" s="44"/>
      <c r="V119" s="59"/>
      <c r="W119" s="59"/>
      <c r="X119" s="59"/>
      <c r="Y119" s="59"/>
      <c r="Z119" s="59"/>
      <c r="AA119" s="59"/>
      <c r="AB119" s="59"/>
      <c r="AC119" s="129"/>
      <c r="AD119" s="66"/>
    </row>
    <row r="120" spans="2:30" ht="12.75">
      <c r="B120" s="42"/>
      <c r="C120" s="41" t="s">
        <v>71</v>
      </c>
      <c r="D120" s="42"/>
      <c r="E120" s="42"/>
      <c r="F120" s="42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176"/>
      <c r="R120" s="176"/>
      <c r="S120" s="153"/>
      <c r="T120" s="166"/>
      <c r="U120" s="44"/>
      <c r="V120" s="59"/>
      <c r="W120" s="59"/>
      <c r="X120" s="59"/>
      <c r="Y120" s="59"/>
      <c r="Z120" s="59"/>
      <c r="AA120" s="59"/>
      <c r="AB120" s="59"/>
      <c r="AC120" s="129"/>
      <c r="AD120" s="66"/>
    </row>
    <row r="121" spans="2:30" ht="12.75">
      <c r="B121" s="98" t="s">
        <v>260</v>
      </c>
      <c r="C121" s="97" t="s">
        <v>7</v>
      </c>
      <c r="D121" s="74" t="s">
        <v>262</v>
      </c>
      <c r="E121" s="74" t="s">
        <v>12</v>
      </c>
      <c r="F121" s="44">
        <f>SUM(G121+H121+I121+J121+K121+L121+M121+N121+O121+P121)</f>
        <v>403577.2</v>
      </c>
      <c r="G121" s="84">
        <v>0</v>
      </c>
      <c r="H121" s="84">
        <v>0</v>
      </c>
      <c r="I121" s="84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44">
        <v>403577.2</v>
      </c>
      <c r="P121" s="83">
        <v>0</v>
      </c>
      <c r="Q121" s="175"/>
      <c r="R121" s="175"/>
      <c r="S121" s="152"/>
      <c r="T121" s="160">
        <f>SUM(U121:X121)</f>
        <v>403577.2</v>
      </c>
      <c r="U121" s="139">
        <v>0</v>
      </c>
      <c r="V121" s="64">
        <v>403577.2</v>
      </c>
      <c r="W121" s="139">
        <v>0</v>
      </c>
      <c r="X121" s="139">
        <v>0</v>
      </c>
      <c r="Y121" s="127">
        <f>SUM(Z121:AC121)</f>
        <v>0</v>
      </c>
      <c r="Z121" s="139">
        <v>0</v>
      </c>
      <c r="AA121" s="139">
        <f>SUM(O121-V121)</f>
        <v>0</v>
      </c>
      <c r="AB121" s="139">
        <v>0</v>
      </c>
      <c r="AC121" s="126">
        <f>SUM(G121-U121)</f>
        <v>0</v>
      </c>
      <c r="AD121" s="66">
        <v>600</v>
      </c>
    </row>
    <row r="122" spans="2:30" ht="13.5" thickBot="1">
      <c r="B122" s="98" t="s">
        <v>261</v>
      </c>
      <c r="C122" s="97" t="s">
        <v>7</v>
      </c>
      <c r="D122" s="74" t="s">
        <v>263</v>
      </c>
      <c r="E122" s="74" t="s">
        <v>171</v>
      </c>
      <c r="F122" s="44">
        <f>SUM(G122+H122+I122+J122+K122+L122+M122+N122+O122+P122)</f>
        <v>696422.43</v>
      </c>
      <c r="G122" s="84">
        <v>0</v>
      </c>
      <c r="H122" s="84">
        <v>0</v>
      </c>
      <c r="I122" s="84">
        <v>0</v>
      </c>
      <c r="J122" s="83">
        <v>0</v>
      </c>
      <c r="K122" s="83">
        <v>0</v>
      </c>
      <c r="L122" s="83">
        <v>0</v>
      </c>
      <c r="M122" s="83">
        <v>0</v>
      </c>
      <c r="N122" s="83">
        <v>0</v>
      </c>
      <c r="O122" s="44">
        <v>696422.43</v>
      </c>
      <c r="P122" s="83">
        <v>0</v>
      </c>
      <c r="Q122" s="175"/>
      <c r="R122" s="175"/>
      <c r="S122" s="152"/>
      <c r="T122" s="161">
        <f>SUM(U122:X122)</f>
        <v>696422.43</v>
      </c>
      <c r="U122" s="139">
        <v>0</v>
      </c>
      <c r="V122" s="64">
        <v>696422.43</v>
      </c>
      <c r="W122" s="139">
        <v>0</v>
      </c>
      <c r="X122" s="139">
        <v>0</v>
      </c>
      <c r="Y122" s="133">
        <f>SUM(Z122:AC122)</f>
        <v>0</v>
      </c>
      <c r="Z122" s="139">
        <v>0</v>
      </c>
      <c r="AA122" s="139">
        <f>SUM(O122-V122)</f>
        <v>0</v>
      </c>
      <c r="AB122" s="139">
        <v>0</v>
      </c>
      <c r="AC122" s="126">
        <f>SUM(G122-U122)</f>
        <v>0</v>
      </c>
      <c r="AD122" s="66">
        <v>450</v>
      </c>
    </row>
    <row r="123" spans="2:30" ht="13.5" thickBot="1">
      <c r="B123" s="87"/>
      <c r="C123" s="111" t="s">
        <v>83</v>
      </c>
      <c r="D123" s="47"/>
      <c r="E123" s="47"/>
      <c r="F123" s="48">
        <f>SUM(F96:F122)</f>
        <v>12343082.059999999</v>
      </c>
      <c r="G123" s="48">
        <f>SUM(G96:G122)</f>
        <v>3970388.2699999996</v>
      </c>
      <c r="H123" s="86">
        <f>SUM(H96:H122)</f>
        <v>0</v>
      </c>
      <c r="I123" s="86">
        <f>SUM(I96:I122)</f>
        <v>0</v>
      </c>
      <c r="J123" s="86">
        <f>SUM(J96:J122)</f>
        <v>0</v>
      </c>
      <c r="K123" s="86">
        <f>SUM(K96:K122)</f>
        <v>0</v>
      </c>
      <c r="L123" s="48">
        <f>SUM(L96:L122)</f>
        <v>4363615.89</v>
      </c>
      <c r="M123" s="86">
        <f>SUM(M96:M122)</f>
        <v>0</v>
      </c>
      <c r="N123" s="86">
        <f>SUM(N96:N122)</f>
        <v>0</v>
      </c>
      <c r="O123" s="48">
        <f>SUM(O96:O122)</f>
        <v>4009077.9000000004</v>
      </c>
      <c r="P123" s="86">
        <f>SUM(P96:P122)</f>
        <v>0</v>
      </c>
      <c r="Q123" s="154"/>
      <c r="R123" s="154"/>
      <c r="S123" s="154"/>
      <c r="T123" s="162">
        <f>SUM(U123:X123)</f>
        <v>7969604.840000002</v>
      </c>
      <c r="U123" s="122">
        <f>SUM(U96:U122)</f>
        <v>3960528.1900000004</v>
      </c>
      <c r="V123" s="122">
        <f>SUM(V96:V122)</f>
        <v>4009076.650000001</v>
      </c>
      <c r="W123" s="104">
        <f>SUM(W96:W122)</f>
        <v>0</v>
      </c>
      <c r="X123" s="104">
        <f>SUM(X96:X122)</f>
        <v>0</v>
      </c>
      <c r="Y123" s="122">
        <f>SUM(Z123:AC123)</f>
        <v>9861.329999999958</v>
      </c>
      <c r="Z123" s="104">
        <f>SUM(Z96:Z122)</f>
        <v>0</v>
      </c>
      <c r="AA123" s="104">
        <f>SUM(AA96:AA122)</f>
        <v>1.2499999999417923</v>
      </c>
      <c r="AB123" s="104">
        <f>SUM(AB96:AB122)</f>
        <v>0</v>
      </c>
      <c r="AC123" s="122">
        <f>SUM(AC96:AC122)</f>
        <v>9860.080000000016</v>
      </c>
      <c r="AD123" s="122">
        <f>SUM(AD96:AD122)</f>
        <v>8450</v>
      </c>
    </row>
    <row r="124" spans="2:30" ht="12.75">
      <c r="B124" s="42"/>
      <c r="C124" s="108" t="s">
        <v>93</v>
      </c>
      <c r="D124" s="42"/>
      <c r="E124" s="42"/>
      <c r="F124" s="42"/>
      <c r="G124" s="44"/>
      <c r="H124" s="44"/>
      <c r="I124" s="44"/>
      <c r="J124" s="44"/>
      <c r="K124" s="44"/>
      <c r="L124" s="44"/>
      <c r="M124" s="44"/>
      <c r="N124" s="44"/>
      <c r="O124" s="44"/>
      <c r="P124" s="210"/>
      <c r="Q124" s="176"/>
      <c r="R124" s="176"/>
      <c r="S124" s="153"/>
      <c r="T124" s="165"/>
      <c r="U124" s="44"/>
      <c r="V124" s="59"/>
      <c r="W124" s="59"/>
      <c r="X124" s="59"/>
      <c r="Y124" s="143"/>
      <c r="Z124" s="59"/>
      <c r="AA124" s="59"/>
      <c r="AB124" s="59"/>
      <c r="AC124" s="59"/>
      <c r="AD124" s="56"/>
    </row>
    <row r="125" spans="2:30" ht="12.75">
      <c r="B125" s="194" t="s">
        <v>336</v>
      </c>
      <c r="C125" s="195"/>
      <c r="D125" s="196"/>
      <c r="E125" s="42"/>
      <c r="F125" s="42"/>
      <c r="G125" s="46"/>
      <c r="H125" s="46"/>
      <c r="I125" s="46"/>
      <c r="J125" s="44"/>
      <c r="K125" s="44"/>
      <c r="L125" s="44"/>
      <c r="M125" s="44"/>
      <c r="N125" s="44"/>
      <c r="O125" s="44"/>
      <c r="P125" s="44"/>
      <c r="Q125" s="176"/>
      <c r="R125" s="176"/>
      <c r="S125" s="153"/>
      <c r="T125" s="166"/>
      <c r="U125" s="44"/>
      <c r="V125" s="59"/>
      <c r="W125" s="59"/>
      <c r="X125" s="59"/>
      <c r="Y125" s="59"/>
      <c r="Z125" s="59"/>
      <c r="AA125" s="59"/>
      <c r="AB125" s="59"/>
      <c r="AC125" s="59"/>
      <c r="AD125" s="56"/>
    </row>
    <row r="126" spans="2:30" ht="12.75">
      <c r="B126" s="72"/>
      <c r="C126" s="41" t="s">
        <v>79</v>
      </c>
      <c r="D126" s="49"/>
      <c r="E126" s="42"/>
      <c r="F126" s="42"/>
      <c r="G126" s="46"/>
      <c r="H126" s="46"/>
      <c r="I126" s="46"/>
      <c r="J126" s="44"/>
      <c r="K126" s="44"/>
      <c r="L126" s="44"/>
      <c r="M126" s="44"/>
      <c r="N126" s="44"/>
      <c r="O126" s="44"/>
      <c r="P126" s="44"/>
      <c r="Q126" s="176"/>
      <c r="R126" s="176"/>
      <c r="S126" s="153"/>
      <c r="T126" s="166"/>
      <c r="U126" s="44"/>
      <c r="V126" s="59"/>
      <c r="W126" s="59"/>
      <c r="X126" s="59"/>
      <c r="Y126" s="59"/>
      <c r="Z126" s="59"/>
      <c r="AA126" s="59"/>
      <c r="AB126" s="59"/>
      <c r="AC126" s="59"/>
      <c r="AD126" s="56"/>
    </row>
    <row r="127" spans="2:30" ht="12.75">
      <c r="B127" s="98" t="s">
        <v>267</v>
      </c>
      <c r="C127" s="97" t="s">
        <v>268</v>
      </c>
      <c r="D127" s="74" t="s">
        <v>8</v>
      </c>
      <c r="E127" s="74" t="s">
        <v>8</v>
      </c>
      <c r="F127" s="44">
        <f>SUM(G127+H127+I127+J127+K127+L127+M127+N127+O127+P127)</f>
        <v>1337792.61</v>
      </c>
      <c r="G127" s="46">
        <v>1337792.61</v>
      </c>
      <c r="H127" s="84">
        <v>0</v>
      </c>
      <c r="I127" s="84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175"/>
      <c r="R127" s="175"/>
      <c r="S127" s="152"/>
      <c r="T127" s="160">
        <f>SUM(U127:X127)</f>
        <v>1337726.73</v>
      </c>
      <c r="U127" s="64">
        <v>1337726.73</v>
      </c>
      <c r="V127" s="139">
        <v>0</v>
      </c>
      <c r="W127" s="139">
        <v>0</v>
      </c>
      <c r="X127" s="139">
        <v>0</v>
      </c>
      <c r="Y127" s="130">
        <f>SUM(Z127:AC127)</f>
        <v>65.88000000012107</v>
      </c>
      <c r="Z127" s="139">
        <v>0</v>
      </c>
      <c r="AA127" s="139">
        <v>0</v>
      </c>
      <c r="AB127" s="139">
        <v>0</v>
      </c>
      <c r="AC127" s="129">
        <f>SUM(G127-U127)</f>
        <v>65.88000000012107</v>
      </c>
      <c r="AD127" s="66">
        <v>350</v>
      </c>
    </row>
    <row r="128" spans="2:30" ht="12.75">
      <c r="B128" s="98" t="s">
        <v>269</v>
      </c>
      <c r="C128" s="101" t="s">
        <v>284</v>
      </c>
      <c r="D128" s="74" t="s">
        <v>82</v>
      </c>
      <c r="E128" s="74" t="s">
        <v>165</v>
      </c>
      <c r="F128" s="44">
        <f>SUM(G128+H128+I128+J128+K128+L128+M128+N128+O128+P128)</f>
        <v>785064.13</v>
      </c>
      <c r="G128" s="46">
        <v>785064.13</v>
      </c>
      <c r="H128" s="84">
        <v>0</v>
      </c>
      <c r="I128" s="84">
        <v>0</v>
      </c>
      <c r="J128" s="83">
        <v>0</v>
      </c>
      <c r="K128" s="83">
        <v>0</v>
      </c>
      <c r="L128" s="83">
        <v>0</v>
      </c>
      <c r="M128" s="83">
        <v>0</v>
      </c>
      <c r="N128" s="83">
        <v>0</v>
      </c>
      <c r="O128" s="83">
        <v>0</v>
      </c>
      <c r="P128" s="83">
        <v>0</v>
      </c>
      <c r="Q128" s="175"/>
      <c r="R128" s="175"/>
      <c r="S128" s="152"/>
      <c r="T128" s="160">
        <f>SUM(U128:X128)</f>
        <v>785013.99</v>
      </c>
      <c r="U128" s="64">
        <v>785013.99</v>
      </c>
      <c r="V128" s="139">
        <v>0</v>
      </c>
      <c r="W128" s="139">
        <v>0</v>
      </c>
      <c r="X128" s="139">
        <v>0</v>
      </c>
      <c r="Y128" s="130">
        <f>SUM(Z128:AC128)</f>
        <v>50.14000000001397</v>
      </c>
      <c r="Z128" s="139">
        <v>0</v>
      </c>
      <c r="AA128" s="139">
        <v>0</v>
      </c>
      <c r="AB128" s="139">
        <v>0</v>
      </c>
      <c r="AC128" s="129">
        <f>SUM(G128-U128)</f>
        <v>50.14000000001397</v>
      </c>
      <c r="AD128" s="66">
        <v>200</v>
      </c>
    </row>
    <row r="129" spans="2:30" ht="13.5" thickBot="1">
      <c r="B129" s="98"/>
      <c r="C129" s="101" t="s">
        <v>285</v>
      </c>
      <c r="D129" s="74"/>
      <c r="E129" s="74"/>
      <c r="F129" s="42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176"/>
      <c r="R129" s="176"/>
      <c r="S129" s="153"/>
      <c r="T129" s="166"/>
      <c r="U129" s="44"/>
      <c r="V129" s="59"/>
      <c r="W129" s="59"/>
      <c r="X129" s="59"/>
      <c r="Y129" s="59"/>
      <c r="Z129" s="59"/>
      <c r="AA129" s="59"/>
      <c r="AB129" s="59"/>
      <c r="AC129" s="129"/>
      <c r="AD129" s="66"/>
    </row>
    <row r="130" spans="2:30" ht="13.5" thickBot="1">
      <c r="B130" s="50"/>
      <c r="C130" s="51"/>
      <c r="D130" s="51"/>
      <c r="E130" s="76"/>
      <c r="F130" s="182" t="s">
        <v>21</v>
      </c>
      <c r="G130" s="183"/>
      <c r="H130" s="183"/>
      <c r="I130" s="183"/>
      <c r="J130" s="183"/>
      <c r="K130" s="183"/>
      <c r="L130" s="183"/>
      <c r="M130" s="183"/>
      <c r="N130" s="183"/>
      <c r="O130" s="183"/>
      <c r="P130" s="184"/>
      <c r="Q130" s="149"/>
      <c r="R130" s="149"/>
      <c r="S130" s="149"/>
      <c r="T130" s="185" t="s">
        <v>5</v>
      </c>
      <c r="U130" s="186"/>
      <c r="V130" s="186"/>
      <c r="W130" s="186"/>
      <c r="X130" s="187"/>
      <c r="Y130" s="185" t="s">
        <v>532</v>
      </c>
      <c r="Z130" s="186"/>
      <c r="AA130" s="186"/>
      <c r="AB130" s="186"/>
      <c r="AC130" s="188"/>
      <c r="AD130" s="62"/>
    </row>
    <row r="131" spans="2:30" ht="14.25" thickBot="1" thickTop="1">
      <c r="B131" s="52" t="s">
        <v>0</v>
      </c>
      <c r="C131" s="53" t="s">
        <v>1</v>
      </c>
      <c r="D131" s="53" t="s">
        <v>2</v>
      </c>
      <c r="E131" s="53" t="s">
        <v>125</v>
      </c>
      <c r="F131" s="54" t="s">
        <v>3</v>
      </c>
      <c r="G131" s="54" t="s">
        <v>72</v>
      </c>
      <c r="H131" s="54" t="s">
        <v>149</v>
      </c>
      <c r="I131" s="54" t="s">
        <v>150</v>
      </c>
      <c r="J131" s="54" t="s">
        <v>151</v>
      </c>
      <c r="K131" s="54" t="s">
        <v>152</v>
      </c>
      <c r="L131" s="54" t="s">
        <v>73</v>
      </c>
      <c r="M131" s="54" t="s">
        <v>74</v>
      </c>
      <c r="N131" s="82" t="s">
        <v>153</v>
      </c>
      <c r="O131" s="82" t="s">
        <v>154</v>
      </c>
      <c r="P131" s="156" t="s">
        <v>155</v>
      </c>
      <c r="Q131" s="150"/>
      <c r="R131" s="150"/>
      <c r="S131" s="150"/>
      <c r="T131" s="157" t="s">
        <v>535</v>
      </c>
      <c r="U131" s="54" t="s">
        <v>530</v>
      </c>
      <c r="V131" s="132" t="s">
        <v>526</v>
      </c>
      <c r="W131" s="132" t="s">
        <v>527</v>
      </c>
      <c r="X131" s="132" t="s">
        <v>533</v>
      </c>
      <c r="Y131" s="132" t="s">
        <v>536</v>
      </c>
      <c r="Z131" s="132" t="s">
        <v>531</v>
      </c>
      <c r="AA131" s="132" t="s">
        <v>529</v>
      </c>
      <c r="AB131" s="132" t="s">
        <v>534</v>
      </c>
      <c r="AC131" s="60" t="s">
        <v>528</v>
      </c>
      <c r="AD131" s="63" t="s">
        <v>102</v>
      </c>
    </row>
    <row r="132" spans="2:30" ht="12.75">
      <c r="B132" s="98" t="s">
        <v>270</v>
      </c>
      <c r="C132" s="101" t="s">
        <v>286</v>
      </c>
      <c r="D132" s="74" t="s">
        <v>82</v>
      </c>
      <c r="E132" s="74" t="s">
        <v>165</v>
      </c>
      <c r="F132" s="44">
        <f>SUM(G132+H132+I132+J132+K132+L132+M132+N132+O132+P132)</f>
        <v>39924.38</v>
      </c>
      <c r="G132" s="46">
        <v>39924.38</v>
      </c>
      <c r="H132" s="84">
        <v>0</v>
      </c>
      <c r="I132" s="84">
        <v>0</v>
      </c>
      <c r="J132" s="83">
        <v>0</v>
      </c>
      <c r="K132" s="83">
        <v>0</v>
      </c>
      <c r="L132" s="83">
        <v>0</v>
      </c>
      <c r="M132" s="83">
        <v>0</v>
      </c>
      <c r="N132" s="83">
        <v>0</v>
      </c>
      <c r="O132" s="83">
        <v>0</v>
      </c>
      <c r="P132" s="83">
        <v>0</v>
      </c>
      <c r="Q132" s="175"/>
      <c r="R132" s="175"/>
      <c r="S132" s="152"/>
      <c r="T132" s="160">
        <f>SUM(U132:X132)</f>
        <v>37803.02</v>
      </c>
      <c r="U132" s="64">
        <v>37803.02</v>
      </c>
      <c r="V132" s="139">
        <v>0</v>
      </c>
      <c r="W132" s="139">
        <v>0</v>
      </c>
      <c r="X132" s="139">
        <v>0</v>
      </c>
      <c r="Y132" s="130">
        <f>SUM(Z132:AC132)</f>
        <v>2121.3600000000006</v>
      </c>
      <c r="Z132" s="139">
        <v>0</v>
      </c>
      <c r="AA132" s="139">
        <v>0</v>
      </c>
      <c r="AB132" s="139">
        <v>0</v>
      </c>
      <c r="AC132" s="129">
        <f>SUM(G132-U132)</f>
        <v>2121.3600000000006</v>
      </c>
      <c r="AD132" s="66">
        <v>120</v>
      </c>
    </row>
    <row r="133" spans="2:30" ht="12.75">
      <c r="B133" s="98" t="s">
        <v>271</v>
      </c>
      <c r="C133" s="101" t="s">
        <v>288</v>
      </c>
      <c r="D133" s="74" t="s">
        <v>82</v>
      </c>
      <c r="E133" s="74" t="s">
        <v>165</v>
      </c>
      <c r="F133" s="44">
        <f>SUM(G133+H133+I133+J133+K133+L133+M133+N133+O133+P133)</f>
        <v>53848.81</v>
      </c>
      <c r="G133" s="46">
        <v>53848.81</v>
      </c>
      <c r="H133" s="84">
        <v>0</v>
      </c>
      <c r="I133" s="84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175"/>
      <c r="R133" s="175"/>
      <c r="S133" s="152"/>
      <c r="T133" s="160">
        <f>SUM(U133:X133)</f>
        <v>53848.81</v>
      </c>
      <c r="U133" s="64">
        <v>53848.81</v>
      </c>
      <c r="V133" s="139">
        <v>0</v>
      </c>
      <c r="W133" s="139">
        <v>0</v>
      </c>
      <c r="X133" s="139">
        <v>0</v>
      </c>
      <c r="Y133" s="127">
        <f>SUM(Z133:AC133)</f>
        <v>0</v>
      </c>
      <c r="Z133" s="139">
        <v>0</v>
      </c>
      <c r="AA133" s="139">
        <v>0</v>
      </c>
      <c r="AB133" s="139">
        <v>0</v>
      </c>
      <c r="AC133" s="126">
        <f>SUM(G133-U133)</f>
        <v>0</v>
      </c>
      <c r="AD133" s="66">
        <v>135</v>
      </c>
    </row>
    <row r="134" spans="2:30" ht="12.75">
      <c r="B134" s="98"/>
      <c r="C134" s="101" t="s">
        <v>287</v>
      </c>
      <c r="D134" s="74"/>
      <c r="E134" s="74"/>
      <c r="F134" s="42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176"/>
      <c r="R134" s="176"/>
      <c r="S134" s="153"/>
      <c r="T134" s="166"/>
      <c r="U134" s="64"/>
      <c r="V134" s="129"/>
      <c r="W134" s="129"/>
      <c r="X134" s="129"/>
      <c r="Y134" s="127"/>
      <c r="Z134" s="129"/>
      <c r="AA134" s="129"/>
      <c r="AB134" s="129"/>
      <c r="AC134" s="129"/>
      <c r="AD134" s="66"/>
    </row>
    <row r="135" spans="2:30" ht="12.75">
      <c r="B135" s="98" t="s">
        <v>272</v>
      </c>
      <c r="C135" s="101" t="s">
        <v>290</v>
      </c>
      <c r="D135" s="74" t="s">
        <v>82</v>
      </c>
      <c r="E135" s="74" t="s">
        <v>165</v>
      </c>
      <c r="F135" s="44">
        <f>SUM(G135+H135+I135+J135+K135+L135+M135+N135+O135+P135)</f>
        <v>983552.43</v>
      </c>
      <c r="G135" s="46">
        <v>983552.43</v>
      </c>
      <c r="H135" s="84">
        <v>0</v>
      </c>
      <c r="I135" s="84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175"/>
      <c r="R135" s="175"/>
      <c r="S135" s="152"/>
      <c r="T135" s="160">
        <f>SUM(U135:X135)</f>
        <v>983552.43</v>
      </c>
      <c r="U135" s="64">
        <v>983552.43</v>
      </c>
      <c r="V135" s="139">
        <v>0</v>
      </c>
      <c r="W135" s="139">
        <v>0</v>
      </c>
      <c r="X135" s="139">
        <v>0</v>
      </c>
      <c r="Y135" s="127">
        <f>SUM(Z135:AC135)</f>
        <v>0</v>
      </c>
      <c r="Z135" s="139">
        <v>0</v>
      </c>
      <c r="AA135" s="139">
        <v>0</v>
      </c>
      <c r="AB135" s="139">
        <v>0</v>
      </c>
      <c r="AC135" s="126">
        <f>SUM(G135-U135)</f>
        <v>0</v>
      </c>
      <c r="AD135" s="66">
        <v>300</v>
      </c>
    </row>
    <row r="136" spans="2:30" ht="12.75">
      <c r="B136" s="98"/>
      <c r="C136" s="101" t="s">
        <v>289</v>
      </c>
      <c r="D136" s="74"/>
      <c r="E136" s="74"/>
      <c r="F136" s="42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176"/>
      <c r="R136" s="176"/>
      <c r="S136" s="153"/>
      <c r="T136" s="166"/>
      <c r="U136" s="64"/>
      <c r="V136" s="129"/>
      <c r="W136" s="129"/>
      <c r="X136" s="129"/>
      <c r="Y136" s="127"/>
      <c r="Z136" s="129"/>
      <c r="AA136" s="129"/>
      <c r="AB136" s="129"/>
      <c r="AC136" s="129"/>
      <c r="AD136" s="66"/>
    </row>
    <row r="137" spans="2:30" ht="12.75">
      <c r="B137" s="98" t="s">
        <v>273</v>
      </c>
      <c r="C137" s="101" t="s">
        <v>292</v>
      </c>
      <c r="D137" s="74" t="s">
        <v>81</v>
      </c>
      <c r="E137" s="74" t="s">
        <v>212</v>
      </c>
      <c r="F137" s="44">
        <f>SUM(G137+H137+I137+J137+K137+L137+M137+N137+O137+P137)</f>
        <v>422492.83</v>
      </c>
      <c r="G137" s="46">
        <v>168997.13</v>
      </c>
      <c r="H137" s="84">
        <v>0</v>
      </c>
      <c r="I137" s="84">
        <v>0</v>
      </c>
      <c r="J137" s="83">
        <v>0</v>
      </c>
      <c r="K137" s="83">
        <v>0</v>
      </c>
      <c r="L137" s="44">
        <v>253495.7</v>
      </c>
      <c r="M137" s="83">
        <v>0</v>
      </c>
      <c r="N137" s="83">
        <v>0</v>
      </c>
      <c r="O137" s="83">
        <v>0</v>
      </c>
      <c r="P137" s="83">
        <v>0</v>
      </c>
      <c r="Q137" s="175"/>
      <c r="R137" s="175"/>
      <c r="S137" s="152"/>
      <c r="T137" s="160">
        <f>SUM(U137:X137)</f>
        <v>168997.13</v>
      </c>
      <c r="U137" s="129">
        <v>168997.13</v>
      </c>
      <c r="V137" s="126">
        <v>0</v>
      </c>
      <c r="W137" s="139">
        <v>0</v>
      </c>
      <c r="X137" s="139">
        <v>0</v>
      </c>
      <c r="Y137" s="127">
        <f>SUM(Z137:AC137)</f>
        <v>0</v>
      </c>
      <c r="Z137" s="139">
        <v>0</v>
      </c>
      <c r="AA137" s="139">
        <v>0</v>
      </c>
      <c r="AB137" s="139">
        <v>0</v>
      </c>
      <c r="AC137" s="126">
        <f>SUM(G137-U137)</f>
        <v>0</v>
      </c>
      <c r="AD137" s="66">
        <v>30</v>
      </c>
    </row>
    <row r="138" spans="2:30" ht="12.75">
      <c r="B138" s="98"/>
      <c r="C138" s="101" t="s">
        <v>291</v>
      </c>
      <c r="D138" s="74"/>
      <c r="E138" s="74"/>
      <c r="F138" s="42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76"/>
      <c r="R138" s="176"/>
      <c r="S138" s="153"/>
      <c r="T138" s="166"/>
      <c r="U138" s="64"/>
      <c r="V138" s="129"/>
      <c r="W138" s="129"/>
      <c r="X138" s="129"/>
      <c r="Y138" s="127"/>
      <c r="Z138" s="129"/>
      <c r="AA138" s="129"/>
      <c r="AB138" s="129"/>
      <c r="AC138" s="129"/>
      <c r="AD138" s="66"/>
    </row>
    <row r="139" spans="2:30" ht="12.75">
      <c r="B139" s="98" t="s">
        <v>274</v>
      </c>
      <c r="C139" s="101" t="s">
        <v>293</v>
      </c>
      <c r="D139" s="74" t="s">
        <v>303</v>
      </c>
      <c r="E139" s="74" t="s">
        <v>212</v>
      </c>
      <c r="F139" s="44">
        <f>SUM(G139+H139+I139+J139+K139+L139+M139+N139+O139+P139)</f>
        <v>128770.86</v>
      </c>
      <c r="G139" s="46">
        <v>128770.86</v>
      </c>
      <c r="H139" s="84">
        <v>0</v>
      </c>
      <c r="I139" s="84">
        <v>0</v>
      </c>
      <c r="J139" s="83">
        <v>0</v>
      </c>
      <c r="K139" s="83">
        <v>0</v>
      </c>
      <c r="L139" s="83">
        <v>0</v>
      </c>
      <c r="M139" s="83">
        <v>0</v>
      </c>
      <c r="N139" s="83">
        <v>0</v>
      </c>
      <c r="O139" s="83">
        <v>0</v>
      </c>
      <c r="P139" s="83">
        <v>0</v>
      </c>
      <c r="Q139" s="175"/>
      <c r="R139" s="175"/>
      <c r="S139" s="152"/>
      <c r="T139" s="160">
        <f>SUM(U139:X139)</f>
        <v>128770.86</v>
      </c>
      <c r="U139" s="64">
        <v>128770.86</v>
      </c>
      <c r="V139" s="139">
        <v>0</v>
      </c>
      <c r="W139" s="139">
        <v>0</v>
      </c>
      <c r="X139" s="139">
        <v>0</v>
      </c>
      <c r="Y139" s="127">
        <f>SUM(Z139:AC139)</f>
        <v>0</v>
      </c>
      <c r="Z139" s="139">
        <v>0</v>
      </c>
      <c r="AA139" s="139">
        <v>0</v>
      </c>
      <c r="AB139" s="139">
        <v>0</v>
      </c>
      <c r="AC139" s="126">
        <f>SUM(G139-U139)</f>
        <v>0</v>
      </c>
      <c r="AD139" s="66">
        <v>25</v>
      </c>
    </row>
    <row r="140" spans="2:30" ht="12.75">
      <c r="B140" s="98"/>
      <c r="C140" s="101" t="s">
        <v>294</v>
      </c>
      <c r="D140" s="74"/>
      <c r="E140" s="74"/>
      <c r="F140" s="42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176"/>
      <c r="R140" s="176"/>
      <c r="S140" s="153"/>
      <c r="T140" s="166"/>
      <c r="U140" s="64"/>
      <c r="V140" s="129"/>
      <c r="W140" s="129"/>
      <c r="X140" s="129"/>
      <c r="Y140" s="130"/>
      <c r="Z140" s="129"/>
      <c r="AA140" s="129"/>
      <c r="AB140" s="129"/>
      <c r="AC140" s="129"/>
      <c r="AD140" s="66"/>
    </row>
    <row r="141" spans="2:30" ht="12.75">
      <c r="B141" s="98" t="s">
        <v>275</v>
      </c>
      <c r="C141" s="101" t="s">
        <v>295</v>
      </c>
      <c r="D141" s="74" t="s">
        <v>304</v>
      </c>
      <c r="E141" s="74" t="s">
        <v>13</v>
      </c>
      <c r="F141" s="44">
        <f>SUM(G141+H141+I141+J141+K141+L141+M141+N141+O141+P141)</f>
        <v>284970.25</v>
      </c>
      <c r="G141" s="46">
        <v>284970.25</v>
      </c>
      <c r="H141" s="84">
        <v>0</v>
      </c>
      <c r="I141" s="84">
        <v>0</v>
      </c>
      <c r="J141" s="83">
        <v>0</v>
      </c>
      <c r="K141" s="83">
        <v>0</v>
      </c>
      <c r="L141" s="83">
        <v>0</v>
      </c>
      <c r="M141" s="83">
        <v>0</v>
      </c>
      <c r="N141" s="83">
        <v>0</v>
      </c>
      <c r="O141" s="83">
        <v>0</v>
      </c>
      <c r="P141" s="83">
        <v>0</v>
      </c>
      <c r="Q141" s="175"/>
      <c r="R141" s="175"/>
      <c r="S141" s="152"/>
      <c r="T141" s="160">
        <f>SUM(U141:X141)</f>
        <v>270815.15</v>
      </c>
      <c r="U141" s="64">
        <v>270815.15</v>
      </c>
      <c r="V141" s="139">
        <v>0</v>
      </c>
      <c r="W141" s="139">
        <v>0</v>
      </c>
      <c r="X141" s="139">
        <v>0</v>
      </c>
      <c r="Y141" s="130">
        <f>SUM(Z141:AC141)</f>
        <v>14155.099999999977</v>
      </c>
      <c r="Z141" s="139">
        <v>0</v>
      </c>
      <c r="AA141" s="139">
        <v>0</v>
      </c>
      <c r="AB141" s="139">
        <v>0</v>
      </c>
      <c r="AC141" s="129">
        <f>SUM(G141-U141)</f>
        <v>14155.099999999977</v>
      </c>
      <c r="AD141" s="66">
        <v>35</v>
      </c>
    </row>
    <row r="142" spans="2:30" ht="12.75">
      <c r="B142" s="98" t="s">
        <v>276</v>
      </c>
      <c r="C142" s="101" t="s">
        <v>295</v>
      </c>
      <c r="D142" s="74" t="s">
        <v>305</v>
      </c>
      <c r="E142" s="74" t="s">
        <v>13</v>
      </c>
      <c r="F142" s="44">
        <f>SUM(G142+H142+I142+J142+K142+L142+M142+N142+O142+P142)</f>
        <v>233194</v>
      </c>
      <c r="G142" s="46">
        <v>173505.63</v>
      </c>
      <c r="H142" s="84">
        <v>0</v>
      </c>
      <c r="I142" s="84">
        <v>0</v>
      </c>
      <c r="J142" s="83">
        <v>0</v>
      </c>
      <c r="K142" s="83">
        <v>0</v>
      </c>
      <c r="L142" s="83">
        <v>0</v>
      </c>
      <c r="M142" s="83">
        <v>0</v>
      </c>
      <c r="N142" s="83">
        <v>0</v>
      </c>
      <c r="O142" s="44">
        <v>59688.37</v>
      </c>
      <c r="P142" s="83">
        <v>0</v>
      </c>
      <c r="Q142" s="175"/>
      <c r="R142" s="175"/>
      <c r="S142" s="152"/>
      <c r="T142" s="160">
        <f>SUM(U142:X142)</f>
        <v>232294.99</v>
      </c>
      <c r="U142" s="64">
        <v>172606.62</v>
      </c>
      <c r="V142" s="129">
        <v>59688.37</v>
      </c>
      <c r="W142" s="139">
        <v>0</v>
      </c>
      <c r="X142" s="139">
        <v>0</v>
      </c>
      <c r="Y142" s="130">
        <f>SUM(Z142:AC142)</f>
        <v>899.0100000000093</v>
      </c>
      <c r="Z142" s="139">
        <v>0</v>
      </c>
      <c r="AA142" s="126">
        <f>SUM(O142-V142)</f>
        <v>0</v>
      </c>
      <c r="AB142" s="139">
        <v>0</v>
      </c>
      <c r="AC142" s="129">
        <f>SUM(G142-U142)</f>
        <v>899.0100000000093</v>
      </c>
      <c r="AD142" s="66">
        <v>60</v>
      </c>
    </row>
    <row r="143" spans="2:30" ht="12.75">
      <c r="B143" s="98" t="s">
        <v>277</v>
      </c>
      <c r="C143" s="101" t="s">
        <v>296</v>
      </c>
      <c r="D143" s="74" t="s">
        <v>13</v>
      </c>
      <c r="E143" s="74" t="s">
        <v>13</v>
      </c>
      <c r="F143" s="44">
        <f>SUM(G143+H143+I143+J143+K143+L143+M143+N143+O143+P143)</f>
        <v>310052.69</v>
      </c>
      <c r="G143" s="46">
        <v>310052.69</v>
      </c>
      <c r="H143" s="84">
        <v>0</v>
      </c>
      <c r="I143" s="84">
        <v>0</v>
      </c>
      <c r="J143" s="83">
        <v>0</v>
      </c>
      <c r="K143" s="83">
        <v>0</v>
      </c>
      <c r="L143" s="83">
        <v>0</v>
      </c>
      <c r="M143" s="83">
        <v>0</v>
      </c>
      <c r="N143" s="83">
        <v>0</v>
      </c>
      <c r="O143" s="83">
        <v>0</v>
      </c>
      <c r="P143" s="83">
        <v>0</v>
      </c>
      <c r="Q143" s="175"/>
      <c r="R143" s="175"/>
      <c r="S143" s="152"/>
      <c r="T143" s="160">
        <f>SUM(U143:X143)</f>
        <v>310051.68</v>
      </c>
      <c r="U143" s="64">
        <v>310051.68</v>
      </c>
      <c r="V143" s="139">
        <v>0</v>
      </c>
      <c r="W143" s="139">
        <v>0</v>
      </c>
      <c r="X143" s="139">
        <v>0</v>
      </c>
      <c r="Y143" s="130">
        <f>SUM(Z143:AC143)</f>
        <v>1.0100000000093132</v>
      </c>
      <c r="Z143" s="139">
        <v>0</v>
      </c>
      <c r="AA143" s="139">
        <v>0</v>
      </c>
      <c r="AB143" s="139">
        <v>0</v>
      </c>
      <c r="AC143" s="129">
        <f>SUM(G143-U143)</f>
        <v>1.0100000000093132</v>
      </c>
      <c r="AD143" s="66">
        <v>85</v>
      </c>
    </row>
    <row r="144" spans="2:30" ht="12.75">
      <c r="B144" s="98"/>
      <c r="C144" s="101" t="s">
        <v>297</v>
      </c>
      <c r="D144" s="74"/>
      <c r="E144" s="74"/>
      <c r="F144" s="42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176"/>
      <c r="R144" s="176"/>
      <c r="S144" s="153"/>
      <c r="T144" s="166"/>
      <c r="U144" s="64"/>
      <c r="V144" s="129"/>
      <c r="W144" s="129"/>
      <c r="X144" s="129"/>
      <c r="Y144" s="130"/>
      <c r="Z144" s="129"/>
      <c r="AA144" s="129"/>
      <c r="AB144" s="129"/>
      <c r="AC144" s="129"/>
      <c r="AD144" s="66"/>
    </row>
    <row r="145" spans="2:30" ht="12.75">
      <c r="B145" s="98" t="s">
        <v>278</v>
      </c>
      <c r="C145" s="101" t="s">
        <v>298</v>
      </c>
      <c r="D145" s="74" t="s">
        <v>89</v>
      </c>
      <c r="E145" s="74" t="s">
        <v>12</v>
      </c>
      <c r="F145" s="44">
        <f>SUM(G145+H145+I145+J145+K145+L145+M145+N145+O145+P145)</f>
        <v>181914.22</v>
      </c>
      <c r="G145" s="46">
        <v>181914.22</v>
      </c>
      <c r="H145" s="84">
        <v>0</v>
      </c>
      <c r="I145" s="84">
        <v>0</v>
      </c>
      <c r="J145" s="83">
        <v>0</v>
      </c>
      <c r="K145" s="83">
        <v>0</v>
      </c>
      <c r="L145" s="83">
        <v>0</v>
      </c>
      <c r="M145" s="83">
        <v>0</v>
      </c>
      <c r="N145" s="83">
        <v>0</v>
      </c>
      <c r="O145" s="83">
        <v>0</v>
      </c>
      <c r="P145" s="83">
        <v>0</v>
      </c>
      <c r="Q145" s="175"/>
      <c r="R145" s="175"/>
      <c r="S145" s="152"/>
      <c r="T145" s="160">
        <f>SUM(U145:X145)</f>
        <v>179999.73</v>
      </c>
      <c r="U145" s="64">
        <v>179999.73</v>
      </c>
      <c r="V145" s="139">
        <v>0</v>
      </c>
      <c r="W145" s="139">
        <v>0</v>
      </c>
      <c r="X145" s="139">
        <v>0</v>
      </c>
      <c r="Y145" s="130">
        <f>SUM(Z145:AC145)</f>
        <v>1914.4899999999907</v>
      </c>
      <c r="Z145" s="139">
        <v>0</v>
      </c>
      <c r="AA145" s="139">
        <v>0</v>
      </c>
      <c r="AB145" s="139">
        <v>0</v>
      </c>
      <c r="AC145" s="129">
        <f>SUM(G145-U145)</f>
        <v>1914.4899999999907</v>
      </c>
      <c r="AD145" s="66">
        <v>95</v>
      </c>
    </row>
    <row r="146" spans="2:30" ht="12.75">
      <c r="B146" s="98" t="s">
        <v>279</v>
      </c>
      <c r="C146" s="101" t="s">
        <v>295</v>
      </c>
      <c r="D146" s="74" t="s">
        <v>65</v>
      </c>
      <c r="E146" s="74" t="s">
        <v>210</v>
      </c>
      <c r="F146" s="44">
        <f>SUM(G146+H146+I146+J146+K146+L146+M146+N146+O146+P146)</f>
        <v>198058.38</v>
      </c>
      <c r="G146" s="46">
        <v>198058.38</v>
      </c>
      <c r="H146" s="84">
        <v>0</v>
      </c>
      <c r="I146" s="84">
        <v>0</v>
      </c>
      <c r="J146" s="83">
        <v>0</v>
      </c>
      <c r="K146" s="83">
        <v>0</v>
      </c>
      <c r="L146" s="83">
        <v>0</v>
      </c>
      <c r="M146" s="83">
        <v>0</v>
      </c>
      <c r="N146" s="83">
        <v>0</v>
      </c>
      <c r="O146" s="83">
        <v>0</v>
      </c>
      <c r="P146" s="83">
        <v>0</v>
      </c>
      <c r="Q146" s="175"/>
      <c r="R146" s="175"/>
      <c r="S146" s="152"/>
      <c r="T146" s="160">
        <f>SUM(U146:X146)</f>
        <v>197387.85</v>
      </c>
      <c r="U146" s="64">
        <v>197387.85</v>
      </c>
      <c r="V146" s="139">
        <v>0</v>
      </c>
      <c r="W146" s="139">
        <v>0</v>
      </c>
      <c r="X146" s="139">
        <v>0</v>
      </c>
      <c r="Y146" s="130">
        <f>SUM(Z146:AC146)</f>
        <v>670.5299999999988</v>
      </c>
      <c r="Z146" s="139">
        <v>0</v>
      </c>
      <c r="AA146" s="139">
        <v>0</v>
      </c>
      <c r="AB146" s="139">
        <v>0</v>
      </c>
      <c r="AC146" s="129">
        <f>SUM(G146-U146)</f>
        <v>670.5299999999988</v>
      </c>
      <c r="AD146" s="66">
        <v>60</v>
      </c>
    </row>
    <row r="147" spans="2:30" ht="12.75">
      <c r="B147" s="98" t="s">
        <v>280</v>
      </c>
      <c r="C147" s="101" t="s">
        <v>299</v>
      </c>
      <c r="D147" s="74" t="s">
        <v>61</v>
      </c>
      <c r="E147" s="74" t="s">
        <v>210</v>
      </c>
      <c r="F147" s="44">
        <f>SUM(G147+H147+I147+J147+K147+L147+M147+N147+O147+P147)</f>
        <v>191014.96</v>
      </c>
      <c r="G147" s="46">
        <v>191014.96</v>
      </c>
      <c r="H147" s="84">
        <v>0</v>
      </c>
      <c r="I147" s="84">
        <v>0</v>
      </c>
      <c r="J147" s="83">
        <v>0</v>
      </c>
      <c r="K147" s="83">
        <v>0</v>
      </c>
      <c r="L147" s="83">
        <v>0</v>
      </c>
      <c r="M147" s="83">
        <v>0</v>
      </c>
      <c r="N147" s="83">
        <v>0</v>
      </c>
      <c r="O147" s="83">
        <v>0</v>
      </c>
      <c r="P147" s="83">
        <v>0</v>
      </c>
      <c r="Q147" s="175"/>
      <c r="R147" s="175"/>
      <c r="S147" s="152"/>
      <c r="T147" s="160">
        <f>SUM(U147:X147)</f>
        <v>190023.34</v>
      </c>
      <c r="U147" s="64">
        <v>190023.34</v>
      </c>
      <c r="V147" s="139">
        <v>0</v>
      </c>
      <c r="W147" s="139">
        <v>0</v>
      </c>
      <c r="X147" s="139">
        <v>0</v>
      </c>
      <c r="Y147" s="130">
        <f>SUM(Z147:AC147)</f>
        <v>991.6199999999953</v>
      </c>
      <c r="Z147" s="139">
        <v>0</v>
      </c>
      <c r="AA147" s="139">
        <v>0</v>
      </c>
      <c r="AB147" s="139">
        <v>0</v>
      </c>
      <c r="AC147" s="129">
        <f>SUM(G147-U147)</f>
        <v>991.6199999999953</v>
      </c>
      <c r="AD147" s="66">
        <v>85</v>
      </c>
    </row>
    <row r="148" spans="2:30" ht="13.5" thickBot="1">
      <c r="B148" s="98"/>
      <c r="C148" s="101" t="s">
        <v>300</v>
      </c>
      <c r="D148" s="74"/>
      <c r="E148" s="74"/>
      <c r="F148" s="42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176"/>
      <c r="R148" s="176"/>
      <c r="S148" s="153"/>
      <c r="T148" s="166"/>
      <c r="U148" s="64"/>
      <c r="V148" s="129"/>
      <c r="W148" s="129"/>
      <c r="X148" s="129"/>
      <c r="Y148" s="130"/>
      <c r="Z148" s="129"/>
      <c r="AA148" s="129"/>
      <c r="AB148" s="129"/>
      <c r="AC148" s="129"/>
      <c r="AD148" s="66"/>
    </row>
    <row r="149" spans="2:30" ht="12.75">
      <c r="B149" s="98" t="s">
        <v>281</v>
      </c>
      <c r="C149" s="101" t="s">
        <v>295</v>
      </c>
      <c r="D149" s="74" t="s">
        <v>64</v>
      </c>
      <c r="E149" s="74" t="s">
        <v>210</v>
      </c>
      <c r="F149" s="44">
        <f>SUM(G149+H149+I149+J149+K149+L149+M149+N149+O149+P149)</f>
        <v>358922.85</v>
      </c>
      <c r="G149" s="46">
        <v>358922.85</v>
      </c>
      <c r="H149" s="84">
        <v>0</v>
      </c>
      <c r="I149" s="84">
        <v>0</v>
      </c>
      <c r="J149" s="83">
        <v>0</v>
      </c>
      <c r="K149" s="83">
        <v>0</v>
      </c>
      <c r="L149" s="83">
        <v>0</v>
      </c>
      <c r="M149" s="83">
        <v>0</v>
      </c>
      <c r="N149" s="83">
        <v>0</v>
      </c>
      <c r="O149" s="83">
        <v>0</v>
      </c>
      <c r="P149" s="208">
        <v>0</v>
      </c>
      <c r="Q149" s="175"/>
      <c r="R149" s="175"/>
      <c r="S149" s="152"/>
      <c r="T149" s="160">
        <f>SUM(U149:X149)</f>
        <v>355007.83</v>
      </c>
      <c r="U149" s="64">
        <v>355007.83</v>
      </c>
      <c r="V149" s="139">
        <v>0</v>
      </c>
      <c r="W149" s="139">
        <v>0</v>
      </c>
      <c r="X149" s="139">
        <v>0</v>
      </c>
      <c r="Y149" s="130">
        <f>SUM(Z149:AC149)</f>
        <v>3915.0199999999604</v>
      </c>
      <c r="Z149" s="139">
        <v>0</v>
      </c>
      <c r="AA149" s="139">
        <v>0</v>
      </c>
      <c r="AB149" s="139">
        <v>0</v>
      </c>
      <c r="AC149" s="129">
        <f>SUM(G149-U149)</f>
        <v>3915.0199999999604</v>
      </c>
      <c r="AD149" s="66">
        <v>65</v>
      </c>
    </row>
    <row r="150" spans="2:30" ht="12.75">
      <c r="B150" s="98" t="s">
        <v>282</v>
      </c>
      <c r="C150" s="101" t="s">
        <v>301</v>
      </c>
      <c r="D150" s="74" t="s">
        <v>80</v>
      </c>
      <c r="E150" s="74" t="s">
        <v>11</v>
      </c>
      <c r="F150" s="44">
        <f>SUM(G150+H150+I150+J150+K150+L150+M150+N150+O150+P150)</f>
        <v>297309.14</v>
      </c>
      <c r="G150" s="46">
        <v>297309.14</v>
      </c>
      <c r="H150" s="84">
        <v>0</v>
      </c>
      <c r="I150" s="84">
        <v>0</v>
      </c>
      <c r="J150" s="83">
        <v>0</v>
      </c>
      <c r="K150" s="83">
        <v>0</v>
      </c>
      <c r="L150" s="83">
        <v>0</v>
      </c>
      <c r="M150" s="83">
        <v>0</v>
      </c>
      <c r="N150" s="83">
        <v>0</v>
      </c>
      <c r="O150" s="83">
        <v>0</v>
      </c>
      <c r="P150" s="83">
        <v>0</v>
      </c>
      <c r="Q150" s="175"/>
      <c r="R150" s="175"/>
      <c r="S150" s="152"/>
      <c r="T150" s="160">
        <f>SUM(U150:X150)</f>
        <v>297100.42</v>
      </c>
      <c r="U150" s="64">
        <v>297100.42</v>
      </c>
      <c r="V150" s="139">
        <v>0</v>
      </c>
      <c r="W150" s="139">
        <v>0</v>
      </c>
      <c r="X150" s="139">
        <v>0</v>
      </c>
      <c r="Y150" s="130">
        <f>SUM(Z150:AC150)</f>
        <v>208.72000000003027</v>
      </c>
      <c r="Z150" s="139">
        <v>0</v>
      </c>
      <c r="AA150" s="139">
        <v>0</v>
      </c>
      <c r="AB150" s="139">
        <v>0</v>
      </c>
      <c r="AC150" s="129">
        <f>SUM(G150-U150)</f>
        <v>208.72000000003027</v>
      </c>
      <c r="AD150" s="66">
        <v>56</v>
      </c>
    </row>
    <row r="151" spans="2:30" ht="12.75">
      <c r="B151" s="98" t="s">
        <v>283</v>
      </c>
      <c r="C151" s="101" t="s">
        <v>302</v>
      </c>
      <c r="D151" s="74" t="s">
        <v>119</v>
      </c>
      <c r="E151" s="74" t="s">
        <v>171</v>
      </c>
      <c r="F151" s="44">
        <f>SUM(G151+H151+I151+J151+K151+L151+M151+N151+O151+P151)</f>
        <v>172781.69</v>
      </c>
      <c r="G151" s="46">
        <v>172781.69</v>
      </c>
      <c r="H151" s="84">
        <v>0</v>
      </c>
      <c r="I151" s="84">
        <v>0</v>
      </c>
      <c r="J151" s="83">
        <v>0</v>
      </c>
      <c r="K151" s="83">
        <v>0</v>
      </c>
      <c r="L151" s="83">
        <v>0</v>
      </c>
      <c r="M151" s="83">
        <v>0</v>
      </c>
      <c r="N151" s="83">
        <v>0</v>
      </c>
      <c r="O151" s="83">
        <v>0</v>
      </c>
      <c r="P151" s="83">
        <v>0</v>
      </c>
      <c r="Q151" s="175"/>
      <c r="R151" s="175"/>
      <c r="S151" s="152"/>
      <c r="T151" s="160">
        <f>SUM(U151:X151)</f>
        <v>170631.79</v>
      </c>
      <c r="U151" s="64">
        <v>170631.79</v>
      </c>
      <c r="V151" s="139">
        <v>0</v>
      </c>
      <c r="W151" s="139">
        <v>0</v>
      </c>
      <c r="X151" s="139">
        <v>0</v>
      </c>
      <c r="Y151" s="130">
        <f>SUM(Z151:AC151)</f>
        <v>2149.899999999994</v>
      </c>
      <c r="Z151" s="139">
        <v>0</v>
      </c>
      <c r="AA151" s="139">
        <v>0</v>
      </c>
      <c r="AB151" s="139">
        <v>0</v>
      </c>
      <c r="AC151" s="129">
        <f>SUM(G151-U151)</f>
        <v>2149.899999999994</v>
      </c>
      <c r="AD151" s="66">
        <v>48</v>
      </c>
    </row>
    <row r="152" spans="2:30" ht="12.75">
      <c r="B152" s="98" t="s">
        <v>306</v>
      </c>
      <c r="C152" s="101" t="s">
        <v>307</v>
      </c>
      <c r="D152" s="74" t="s">
        <v>14</v>
      </c>
      <c r="E152" s="74" t="s">
        <v>14</v>
      </c>
      <c r="F152" s="44">
        <f>SUM(G152+H152+I152+J152+K152+L152+M152+N152+O152+P152)</f>
        <v>136384.32</v>
      </c>
      <c r="G152" s="46">
        <v>136384.32</v>
      </c>
      <c r="H152" s="84">
        <v>0</v>
      </c>
      <c r="I152" s="84">
        <v>0</v>
      </c>
      <c r="J152" s="83">
        <v>0</v>
      </c>
      <c r="K152" s="83">
        <v>0</v>
      </c>
      <c r="L152" s="83">
        <v>0</v>
      </c>
      <c r="M152" s="83">
        <v>0</v>
      </c>
      <c r="N152" s="83">
        <v>0</v>
      </c>
      <c r="O152" s="83">
        <v>0</v>
      </c>
      <c r="P152" s="83">
        <v>0</v>
      </c>
      <c r="Q152" s="175"/>
      <c r="R152" s="175"/>
      <c r="S152" s="152"/>
      <c r="T152" s="160">
        <f>SUM(U152:X152)</f>
        <v>136384.32</v>
      </c>
      <c r="U152" s="64">
        <v>136384.32</v>
      </c>
      <c r="V152" s="139">
        <v>0</v>
      </c>
      <c r="W152" s="139">
        <v>0</v>
      </c>
      <c r="X152" s="139">
        <v>0</v>
      </c>
      <c r="Y152" s="127">
        <f>SUM(Z152:AC152)</f>
        <v>0</v>
      </c>
      <c r="Z152" s="139">
        <v>0</v>
      </c>
      <c r="AA152" s="139">
        <v>0</v>
      </c>
      <c r="AB152" s="139">
        <v>0</v>
      </c>
      <c r="AC152" s="126">
        <f>SUM(G152-U152)</f>
        <v>0</v>
      </c>
      <c r="AD152" s="66">
        <v>35</v>
      </c>
    </row>
    <row r="153" spans="2:30" ht="12.75">
      <c r="B153" s="98"/>
      <c r="C153" s="101" t="s">
        <v>308</v>
      </c>
      <c r="D153" s="74"/>
      <c r="E153" s="74"/>
      <c r="F153" s="42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176"/>
      <c r="R153" s="176"/>
      <c r="S153" s="153"/>
      <c r="T153" s="166"/>
      <c r="U153" s="64"/>
      <c r="V153" s="129"/>
      <c r="W153" s="129"/>
      <c r="X153" s="129"/>
      <c r="Y153" s="130"/>
      <c r="Z153" s="129"/>
      <c r="AA153" s="129"/>
      <c r="AB153" s="129"/>
      <c r="AC153" s="129"/>
      <c r="AD153" s="66"/>
    </row>
    <row r="154" spans="2:30" ht="12.75">
      <c r="B154" s="74" t="s">
        <v>309</v>
      </c>
      <c r="C154" s="101" t="s">
        <v>310</v>
      </c>
      <c r="D154" s="74" t="s">
        <v>329</v>
      </c>
      <c r="E154" s="74" t="s">
        <v>165</v>
      </c>
      <c r="F154" s="44">
        <f>SUM(G154+H154+I154+J154+K154+L154+M154+N154+O154+P154)</f>
        <v>4488413.4799999995</v>
      </c>
      <c r="G154" s="46">
        <v>1035925.83</v>
      </c>
      <c r="H154" s="84">
        <v>0</v>
      </c>
      <c r="I154" s="84">
        <v>0</v>
      </c>
      <c r="J154" s="83">
        <v>0</v>
      </c>
      <c r="K154" s="83">
        <v>0</v>
      </c>
      <c r="L154" s="83">
        <v>0</v>
      </c>
      <c r="M154" s="44">
        <v>3452487.65</v>
      </c>
      <c r="N154" s="83">
        <v>0</v>
      </c>
      <c r="O154" s="83">
        <v>0</v>
      </c>
      <c r="P154" s="83">
        <v>0</v>
      </c>
      <c r="Q154" s="175"/>
      <c r="R154" s="175"/>
      <c r="S154" s="152"/>
      <c r="T154" s="160">
        <f>SUM(U154:X154)</f>
        <v>1028863.4</v>
      </c>
      <c r="U154" s="64">
        <v>1028863.4</v>
      </c>
      <c r="V154" s="139">
        <v>0</v>
      </c>
      <c r="W154" s="139">
        <v>0</v>
      </c>
      <c r="X154" s="139">
        <v>0</v>
      </c>
      <c r="Y154" s="130">
        <f>SUM(Z154:AC154)</f>
        <v>7062.429999999935</v>
      </c>
      <c r="Z154" s="139">
        <v>0</v>
      </c>
      <c r="AA154" s="139">
        <v>0</v>
      </c>
      <c r="AB154" s="139">
        <v>0</v>
      </c>
      <c r="AC154" s="129">
        <f>SUM(G154-U154)</f>
        <v>7062.429999999935</v>
      </c>
      <c r="AD154" s="66">
        <v>350</v>
      </c>
    </row>
    <row r="155" spans="2:30" ht="12.75">
      <c r="B155" s="74"/>
      <c r="C155" s="101" t="s">
        <v>311</v>
      </c>
      <c r="D155" s="74"/>
      <c r="E155" s="74"/>
      <c r="F155" s="42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176"/>
      <c r="R155" s="176"/>
      <c r="S155" s="153"/>
      <c r="T155" s="166"/>
      <c r="U155" s="64"/>
      <c r="V155" s="129"/>
      <c r="W155" s="129"/>
      <c r="X155" s="129"/>
      <c r="Y155" s="130"/>
      <c r="Z155" s="129"/>
      <c r="AA155" s="129"/>
      <c r="AB155" s="129"/>
      <c r="AC155" s="129"/>
      <c r="AD155" s="66"/>
    </row>
    <row r="156" spans="2:30" ht="12.75">
      <c r="B156" s="74" t="s">
        <v>312</v>
      </c>
      <c r="C156" s="101" t="s">
        <v>313</v>
      </c>
      <c r="D156" s="74" t="s">
        <v>330</v>
      </c>
      <c r="E156" s="74" t="s">
        <v>13</v>
      </c>
      <c r="F156" s="44">
        <f>SUM(G156+H156+I156+J156+K156+L156+M156+N156+O156+P156)</f>
        <v>189584.34000000003</v>
      </c>
      <c r="G156" s="46">
        <v>106661.85</v>
      </c>
      <c r="H156" s="84">
        <v>0</v>
      </c>
      <c r="I156" s="84">
        <v>0</v>
      </c>
      <c r="J156" s="83">
        <v>0</v>
      </c>
      <c r="K156" s="83">
        <v>0</v>
      </c>
      <c r="L156" s="83">
        <v>0</v>
      </c>
      <c r="M156" s="83">
        <v>0</v>
      </c>
      <c r="N156" s="83">
        <v>0</v>
      </c>
      <c r="O156" s="44">
        <v>82922.49</v>
      </c>
      <c r="P156" s="83">
        <v>0</v>
      </c>
      <c r="Q156" s="175"/>
      <c r="R156" s="175"/>
      <c r="S156" s="152"/>
      <c r="T156" s="160">
        <f>SUM(U156:X156)</f>
        <v>188388.91999999998</v>
      </c>
      <c r="U156" s="64">
        <v>105466.43</v>
      </c>
      <c r="V156" s="129">
        <v>82922.49</v>
      </c>
      <c r="W156" s="139">
        <v>0</v>
      </c>
      <c r="X156" s="139">
        <v>0</v>
      </c>
      <c r="Y156" s="130">
        <f>SUM(Z156:AC156)</f>
        <v>1195.4200000000128</v>
      </c>
      <c r="Z156" s="139">
        <v>0</v>
      </c>
      <c r="AA156" s="139">
        <v>0</v>
      </c>
      <c r="AB156" s="139">
        <v>0</v>
      </c>
      <c r="AC156" s="129">
        <f>SUM(G156-U156)</f>
        <v>1195.4200000000128</v>
      </c>
      <c r="AD156" s="66">
        <v>60</v>
      </c>
    </row>
    <row r="157" spans="2:30" ht="12.75">
      <c r="B157" s="74" t="s">
        <v>314</v>
      </c>
      <c r="C157" s="101" t="s">
        <v>315</v>
      </c>
      <c r="D157" s="74" t="s">
        <v>331</v>
      </c>
      <c r="E157" s="74" t="s">
        <v>165</v>
      </c>
      <c r="F157" s="44">
        <f>SUM(G157+H157+I157+J157+K157+L157+M157+N157+O157+P157)</f>
        <v>35355.9</v>
      </c>
      <c r="G157" s="46">
        <v>35355.9</v>
      </c>
      <c r="H157" s="84">
        <v>0</v>
      </c>
      <c r="I157" s="84">
        <v>0</v>
      </c>
      <c r="J157" s="83">
        <v>0</v>
      </c>
      <c r="K157" s="83">
        <v>0</v>
      </c>
      <c r="L157" s="83">
        <v>0</v>
      </c>
      <c r="M157" s="83">
        <v>0</v>
      </c>
      <c r="N157" s="83">
        <v>0</v>
      </c>
      <c r="O157" s="83">
        <v>0</v>
      </c>
      <c r="P157" s="83">
        <v>0</v>
      </c>
      <c r="Q157" s="175"/>
      <c r="R157" s="175"/>
      <c r="S157" s="152"/>
      <c r="T157" s="160">
        <f>SUM(U157:X157)</f>
        <v>35057.17</v>
      </c>
      <c r="U157" s="64">
        <v>35057.17</v>
      </c>
      <c r="V157" s="139">
        <v>0</v>
      </c>
      <c r="W157" s="139">
        <v>0</v>
      </c>
      <c r="X157" s="139">
        <v>0</v>
      </c>
      <c r="Y157" s="130">
        <f>SUM(Z157:AC157)</f>
        <v>298.7300000000032</v>
      </c>
      <c r="Z157" s="139">
        <v>0</v>
      </c>
      <c r="AA157" s="139">
        <v>0</v>
      </c>
      <c r="AB157" s="139">
        <v>0</v>
      </c>
      <c r="AC157" s="129">
        <f>SUM(G157-U157)</f>
        <v>298.7300000000032</v>
      </c>
      <c r="AD157" s="66">
        <v>55</v>
      </c>
    </row>
    <row r="158" spans="2:30" ht="12.75">
      <c r="B158" s="74"/>
      <c r="C158" s="101" t="s">
        <v>316</v>
      </c>
      <c r="D158" s="74"/>
      <c r="E158" s="74"/>
      <c r="F158" s="42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176"/>
      <c r="R158" s="176"/>
      <c r="S158" s="153"/>
      <c r="T158" s="166"/>
      <c r="U158" s="64"/>
      <c r="V158" s="129"/>
      <c r="W158" s="129"/>
      <c r="X158" s="129"/>
      <c r="Y158" s="130"/>
      <c r="Z158" s="129"/>
      <c r="AA158" s="129"/>
      <c r="AB158" s="129"/>
      <c r="AC158" s="129"/>
      <c r="AD158" s="66"/>
    </row>
    <row r="159" spans="2:30" ht="12.75">
      <c r="B159" s="74" t="s">
        <v>317</v>
      </c>
      <c r="C159" s="101" t="s">
        <v>318</v>
      </c>
      <c r="D159" s="74" t="s">
        <v>332</v>
      </c>
      <c r="E159" s="74" t="s">
        <v>11</v>
      </c>
      <c r="F159" s="44">
        <f>SUM(G159+H159+I159+J159+K159+L159+M159+N159+O159+P159)</f>
        <v>40228.5</v>
      </c>
      <c r="G159" s="46">
        <v>40228.5</v>
      </c>
      <c r="H159" s="84">
        <v>0</v>
      </c>
      <c r="I159" s="84">
        <v>0</v>
      </c>
      <c r="J159" s="83">
        <v>0</v>
      </c>
      <c r="K159" s="83">
        <v>0</v>
      </c>
      <c r="L159" s="83">
        <v>0</v>
      </c>
      <c r="M159" s="83">
        <v>0</v>
      </c>
      <c r="N159" s="83">
        <v>0</v>
      </c>
      <c r="O159" s="83">
        <v>0</v>
      </c>
      <c r="P159" s="83">
        <v>0</v>
      </c>
      <c r="Q159" s="175"/>
      <c r="R159" s="175"/>
      <c r="S159" s="152"/>
      <c r="T159" s="160">
        <f>SUM(U159:X159)</f>
        <v>39842.43</v>
      </c>
      <c r="U159" s="64">
        <v>39842.43</v>
      </c>
      <c r="V159" s="139">
        <v>0</v>
      </c>
      <c r="W159" s="139">
        <v>0</v>
      </c>
      <c r="X159" s="139">
        <v>0</v>
      </c>
      <c r="Y159" s="130">
        <f>SUM(Z159:AC159)</f>
        <v>386.0699999999997</v>
      </c>
      <c r="Z159" s="139">
        <v>0</v>
      </c>
      <c r="AA159" s="139">
        <v>0</v>
      </c>
      <c r="AB159" s="139">
        <v>0</v>
      </c>
      <c r="AC159" s="129">
        <f>SUM(G159-U159)</f>
        <v>386.0699999999997</v>
      </c>
      <c r="AD159" s="66">
        <v>10</v>
      </c>
    </row>
    <row r="160" spans="2:30" ht="12.75">
      <c r="B160" s="74"/>
      <c r="C160" s="101" t="s">
        <v>319</v>
      </c>
      <c r="D160" s="74"/>
      <c r="E160" s="74"/>
      <c r="F160" s="42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176"/>
      <c r="R160" s="176"/>
      <c r="S160" s="153"/>
      <c r="T160" s="166"/>
      <c r="U160" s="64"/>
      <c r="V160" s="129"/>
      <c r="W160" s="129"/>
      <c r="X160" s="129"/>
      <c r="Y160" s="130"/>
      <c r="Z160" s="129"/>
      <c r="AA160" s="129"/>
      <c r="AB160" s="129"/>
      <c r="AC160" s="129"/>
      <c r="AD160" s="66"/>
    </row>
    <row r="161" spans="2:30" ht="12.75">
      <c r="B161" s="74" t="s">
        <v>320</v>
      </c>
      <c r="C161" s="101" t="s">
        <v>321</v>
      </c>
      <c r="D161" s="74" t="s">
        <v>333</v>
      </c>
      <c r="E161" s="74" t="s">
        <v>10</v>
      </c>
      <c r="F161" s="44">
        <f>SUM(G161+H161+I161+J161+K161+L161+M161+N161+O161+P161)</f>
        <v>212850.98</v>
      </c>
      <c r="G161" s="46">
        <v>212850.98</v>
      </c>
      <c r="H161" s="84">
        <v>0</v>
      </c>
      <c r="I161" s="84">
        <v>0</v>
      </c>
      <c r="J161" s="83">
        <v>0</v>
      </c>
      <c r="K161" s="83">
        <v>0</v>
      </c>
      <c r="L161" s="83">
        <v>0</v>
      </c>
      <c r="M161" s="83">
        <v>0</v>
      </c>
      <c r="N161" s="83">
        <v>0</v>
      </c>
      <c r="O161" s="83">
        <v>0</v>
      </c>
      <c r="P161" s="83">
        <v>0</v>
      </c>
      <c r="Q161" s="175"/>
      <c r="R161" s="175"/>
      <c r="S161" s="152"/>
      <c r="T161" s="160">
        <f>SUM(U161:X161)</f>
        <v>212518.5</v>
      </c>
      <c r="U161" s="64">
        <v>212518.5</v>
      </c>
      <c r="V161" s="139">
        <v>0</v>
      </c>
      <c r="W161" s="139">
        <v>0</v>
      </c>
      <c r="X161" s="139">
        <v>0</v>
      </c>
      <c r="Y161" s="130">
        <f>SUM(Z161:AC161)</f>
        <v>332.4800000000105</v>
      </c>
      <c r="Z161" s="139">
        <v>0</v>
      </c>
      <c r="AA161" s="139">
        <v>0</v>
      </c>
      <c r="AB161" s="139">
        <v>0</v>
      </c>
      <c r="AC161" s="129">
        <f>SUM(G161-U161)</f>
        <v>332.4800000000105</v>
      </c>
      <c r="AD161" s="66">
        <v>60</v>
      </c>
    </row>
    <row r="162" spans="2:30" ht="12.75">
      <c r="B162" s="74" t="s">
        <v>322</v>
      </c>
      <c r="C162" s="101" t="s">
        <v>323</v>
      </c>
      <c r="D162" s="74" t="s">
        <v>81</v>
      </c>
      <c r="E162" s="74" t="s">
        <v>212</v>
      </c>
      <c r="F162" s="44">
        <f>SUM(G162+H162+I162+J162+K162+L162+M162+N162+O162+P162)</f>
        <v>124899.01</v>
      </c>
      <c r="G162" s="46">
        <v>124899.01</v>
      </c>
      <c r="H162" s="84">
        <v>0</v>
      </c>
      <c r="I162" s="84">
        <v>0</v>
      </c>
      <c r="J162" s="83">
        <v>0</v>
      </c>
      <c r="K162" s="83">
        <v>0</v>
      </c>
      <c r="L162" s="83">
        <v>0</v>
      </c>
      <c r="M162" s="83">
        <v>0</v>
      </c>
      <c r="N162" s="83">
        <v>0</v>
      </c>
      <c r="O162" s="83">
        <v>0</v>
      </c>
      <c r="P162" s="83">
        <v>0</v>
      </c>
      <c r="Q162" s="175"/>
      <c r="R162" s="175"/>
      <c r="S162" s="152"/>
      <c r="T162" s="160">
        <f>SUM(U162:X162)</f>
        <v>124599.89</v>
      </c>
      <c r="U162" s="64">
        <v>124599.89</v>
      </c>
      <c r="V162" s="139">
        <v>0</v>
      </c>
      <c r="W162" s="139">
        <v>0</v>
      </c>
      <c r="X162" s="139">
        <v>0</v>
      </c>
      <c r="Y162" s="130">
        <f>SUM(Z162:AC162)</f>
        <v>299.11999999999534</v>
      </c>
      <c r="Z162" s="139">
        <v>0</v>
      </c>
      <c r="AA162" s="139">
        <v>0</v>
      </c>
      <c r="AB162" s="139">
        <v>0</v>
      </c>
      <c r="AC162" s="129">
        <f>SUM(G162-U162)</f>
        <v>299.11999999999534</v>
      </c>
      <c r="AD162" s="66">
        <v>30</v>
      </c>
    </row>
    <row r="163" spans="2:30" ht="12.75">
      <c r="B163" s="74"/>
      <c r="C163" s="101" t="s">
        <v>324</v>
      </c>
      <c r="D163" s="74"/>
      <c r="E163" s="74"/>
      <c r="F163" s="42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176"/>
      <c r="R163" s="176"/>
      <c r="S163" s="153"/>
      <c r="T163" s="166"/>
      <c r="U163" s="64"/>
      <c r="V163" s="129"/>
      <c r="W163" s="129"/>
      <c r="X163" s="129"/>
      <c r="Y163" s="130"/>
      <c r="Z163" s="129"/>
      <c r="AA163" s="129"/>
      <c r="AB163" s="129"/>
      <c r="AC163" s="129"/>
      <c r="AD163" s="66"/>
    </row>
    <row r="164" spans="2:30" ht="12.75">
      <c r="B164" s="74" t="s">
        <v>325</v>
      </c>
      <c r="C164" s="101" t="s">
        <v>326</v>
      </c>
      <c r="D164" s="74" t="s">
        <v>334</v>
      </c>
      <c r="E164" s="74" t="s">
        <v>11</v>
      </c>
      <c r="F164" s="44">
        <f>SUM(G164+H164+I164+J164+K164+L164+M164+N164+O164+P164)</f>
        <v>80137.93</v>
      </c>
      <c r="G164" s="46">
        <v>80137.93</v>
      </c>
      <c r="H164" s="84">
        <v>0</v>
      </c>
      <c r="I164" s="84">
        <v>0</v>
      </c>
      <c r="J164" s="83">
        <v>0</v>
      </c>
      <c r="K164" s="83">
        <v>0</v>
      </c>
      <c r="L164" s="83">
        <v>0</v>
      </c>
      <c r="M164" s="83">
        <v>0</v>
      </c>
      <c r="N164" s="83">
        <v>0</v>
      </c>
      <c r="O164" s="83">
        <v>0</v>
      </c>
      <c r="P164" s="83">
        <v>0</v>
      </c>
      <c r="Q164" s="175"/>
      <c r="R164" s="175"/>
      <c r="S164" s="152"/>
      <c r="T164" s="160">
        <f>SUM(U164:X164)</f>
        <v>79809.61</v>
      </c>
      <c r="U164" s="64">
        <v>79809.61</v>
      </c>
      <c r="V164" s="139">
        <v>0</v>
      </c>
      <c r="W164" s="139">
        <v>0</v>
      </c>
      <c r="X164" s="139">
        <v>0</v>
      </c>
      <c r="Y164" s="130">
        <f>SUM(Z164:AC164)</f>
        <v>328.31999999999243</v>
      </c>
      <c r="Z164" s="139">
        <v>0</v>
      </c>
      <c r="AA164" s="139">
        <v>0</v>
      </c>
      <c r="AB164" s="139">
        <v>0</v>
      </c>
      <c r="AC164" s="129">
        <f>SUM(G164-U164)</f>
        <v>328.31999999999243</v>
      </c>
      <c r="AD164" s="66">
        <v>45</v>
      </c>
    </row>
    <row r="165" spans="2:30" ht="12.75">
      <c r="B165" s="74" t="s">
        <v>327</v>
      </c>
      <c r="C165" s="101" t="s">
        <v>328</v>
      </c>
      <c r="D165" s="74" t="s">
        <v>335</v>
      </c>
      <c r="E165" s="74" t="s">
        <v>10</v>
      </c>
      <c r="F165" s="44">
        <f>SUM(G165+H165+I165+J165+K165+L165+M165+N165+O165+P165)</f>
        <v>164727.33</v>
      </c>
      <c r="G165" s="46">
        <v>164727.33</v>
      </c>
      <c r="H165" s="84">
        <v>0</v>
      </c>
      <c r="I165" s="84">
        <v>0</v>
      </c>
      <c r="J165" s="83">
        <v>0</v>
      </c>
      <c r="K165" s="83">
        <v>0</v>
      </c>
      <c r="L165" s="83">
        <v>0</v>
      </c>
      <c r="M165" s="83">
        <v>0</v>
      </c>
      <c r="N165" s="83">
        <v>0</v>
      </c>
      <c r="O165" s="83">
        <v>0</v>
      </c>
      <c r="P165" s="83">
        <v>0</v>
      </c>
      <c r="Q165" s="175"/>
      <c r="R165" s="175"/>
      <c r="S165" s="152"/>
      <c r="T165" s="160">
        <f>SUM(U165:X165)</f>
        <v>164461.51</v>
      </c>
      <c r="U165" s="64">
        <v>164461.51</v>
      </c>
      <c r="V165" s="139">
        <v>0</v>
      </c>
      <c r="W165" s="139">
        <v>0</v>
      </c>
      <c r="X165" s="139">
        <v>0</v>
      </c>
      <c r="Y165" s="130">
        <f>SUM(Z165:AC165)</f>
        <v>265.8199999999779</v>
      </c>
      <c r="Z165" s="139">
        <v>0</v>
      </c>
      <c r="AA165" s="139">
        <v>0</v>
      </c>
      <c r="AB165" s="139">
        <v>0</v>
      </c>
      <c r="AC165" s="129">
        <f>SUM(G165-U165)</f>
        <v>265.8199999999779</v>
      </c>
      <c r="AD165" s="66">
        <v>35</v>
      </c>
    </row>
    <row r="166" spans="2:30" ht="12.75">
      <c r="B166" s="112" t="s">
        <v>502</v>
      </c>
      <c r="C166" s="118" t="s">
        <v>503</v>
      </c>
      <c r="D166" s="74" t="s">
        <v>505</v>
      </c>
      <c r="E166" s="74" t="s">
        <v>165</v>
      </c>
      <c r="F166" s="44">
        <f>SUM(G166+H166+I166+J166+K166+L166+M166+N166+O166+P166)</f>
        <v>86292.09</v>
      </c>
      <c r="G166" s="84">
        <v>0</v>
      </c>
      <c r="H166" s="84">
        <v>0</v>
      </c>
      <c r="I166" s="84">
        <v>0</v>
      </c>
      <c r="J166" s="83">
        <v>0</v>
      </c>
      <c r="K166" s="83">
        <v>0</v>
      </c>
      <c r="L166" s="83">
        <v>0</v>
      </c>
      <c r="M166" s="83">
        <v>0</v>
      </c>
      <c r="N166" s="83">
        <v>0</v>
      </c>
      <c r="O166" s="44">
        <v>86292.09</v>
      </c>
      <c r="P166" s="83">
        <v>0</v>
      </c>
      <c r="Q166" s="175"/>
      <c r="R166" s="175"/>
      <c r="S166" s="152"/>
      <c r="T166" s="160">
        <f>SUM(U166:X166)</f>
        <v>85040.38</v>
      </c>
      <c r="U166" s="65">
        <v>0</v>
      </c>
      <c r="V166" s="129">
        <v>85040.38</v>
      </c>
      <c r="W166" s="139">
        <v>0</v>
      </c>
      <c r="X166" s="139">
        <v>0</v>
      </c>
      <c r="Y166" s="130">
        <f>SUM(Z166:AC166)</f>
        <v>1251.7099999999919</v>
      </c>
      <c r="Z166" s="139">
        <v>0</v>
      </c>
      <c r="AA166" s="144">
        <f>SUM(O166-V166)</f>
        <v>1251.7099999999919</v>
      </c>
      <c r="AB166" s="139">
        <v>0</v>
      </c>
      <c r="AC166" s="126">
        <f>SUM(U1615)</f>
        <v>0</v>
      </c>
      <c r="AD166" s="66">
        <v>25</v>
      </c>
    </row>
    <row r="167" spans="2:30" ht="12.75">
      <c r="B167" s="112"/>
      <c r="C167" s="118" t="s">
        <v>504</v>
      </c>
      <c r="D167" s="74"/>
      <c r="E167" s="74"/>
      <c r="F167" s="44"/>
      <c r="G167" s="46"/>
      <c r="H167" s="84"/>
      <c r="I167" s="84"/>
      <c r="J167" s="83"/>
      <c r="K167" s="83"/>
      <c r="L167" s="83"/>
      <c r="M167" s="83"/>
      <c r="N167" s="83"/>
      <c r="O167" s="83"/>
      <c r="P167" s="83"/>
      <c r="Q167" s="175"/>
      <c r="R167" s="175"/>
      <c r="S167" s="152"/>
      <c r="T167" s="167"/>
      <c r="U167" s="64"/>
      <c r="V167" s="129"/>
      <c r="W167" s="129"/>
      <c r="X167" s="129"/>
      <c r="Y167" s="130"/>
      <c r="Z167" s="129"/>
      <c r="AA167" s="129"/>
      <c r="AB167" s="129"/>
      <c r="AC167" s="129"/>
      <c r="AD167" s="66"/>
    </row>
    <row r="168" spans="2:30" ht="12.75">
      <c r="B168" s="194" t="s">
        <v>337</v>
      </c>
      <c r="C168" s="195"/>
      <c r="D168" s="196"/>
      <c r="E168" s="74"/>
      <c r="F168" s="42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176"/>
      <c r="R168" s="176"/>
      <c r="S168" s="153"/>
      <c r="T168" s="166"/>
      <c r="U168" s="64"/>
      <c r="V168" s="129"/>
      <c r="W168" s="129"/>
      <c r="X168" s="129"/>
      <c r="Y168" s="130"/>
      <c r="Z168" s="129"/>
      <c r="AA168" s="129"/>
      <c r="AB168" s="129"/>
      <c r="AC168" s="129"/>
      <c r="AD168" s="66"/>
    </row>
    <row r="169" spans="2:30" ht="12.75">
      <c r="B169" s="74"/>
      <c r="C169" s="41" t="s">
        <v>71</v>
      </c>
      <c r="D169" s="74"/>
      <c r="E169" s="74"/>
      <c r="F169" s="42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176"/>
      <c r="R169" s="176"/>
      <c r="S169" s="153"/>
      <c r="T169" s="166"/>
      <c r="U169" s="64"/>
      <c r="V169" s="129"/>
      <c r="W169" s="129"/>
      <c r="X169" s="129"/>
      <c r="Y169" s="130"/>
      <c r="Z169" s="129"/>
      <c r="AA169" s="129"/>
      <c r="AB169" s="129"/>
      <c r="AC169" s="129"/>
      <c r="AD169" s="66"/>
    </row>
    <row r="170" spans="2:30" ht="13.5" thickBot="1">
      <c r="B170" s="74" t="s">
        <v>338</v>
      </c>
      <c r="C170" s="101" t="s">
        <v>339</v>
      </c>
      <c r="D170" s="74" t="s">
        <v>82</v>
      </c>
      <c r="E170" s="74" t="s">
        <v>165</v>
      </c>
      <c r="F170" s="44">
        <f>SUM(G170+H170+I170+J170+K170+L170+M170+N170+O170+P170)</f>
        <v>2834720.72</v>
      </c>
      <c r="G170" s="46">
        <v>2834720.72</v>
      </c>
      <c r="H170" s="84">
        <v>0</v>
      </c>
      <c r="I170" s="84">
        <v>0</v>
      </c>
      <c r="J170" s="83">
        <v>0</v>
      </c>
      <c r="K170" s="83">
        <v>0</v>
      </c>
      <c r="L170" s="83">
        <v>0</v>
      </c>
      <c r="M170" s="83">
        <v>0</v>
      </c>
      <c r="N170" s="83">
        <v>0</v>
      </c>
      <c r="O170" s="83">
        <v>0</v>
      </c>
      <c r="P170" s="83">
        <v>0</v>
      </c>
      <c r="Q170" s="175"/>
      <c r="R170" s="175"/>
      <c r="S170" s="152"/>
      <c r="T170" s="161">
        <f>SUM(U170:X170)</f>
        <v>2834720.72</v>
      </c>
      <c r="U170" s="64">
        <v>2834720.72</v>
      </c>
      <c r="V170" s="139">
        <v>0</v>
      </c>
      <c r="W170" s="139">
        <v>0</v>
      </c>
      <c r="X170" s="139">
        <v>0</v>
      </c>
      <c r="Y170" s="133">
        <f>SUM(Z170:AC170)</f>
        <v>0</v>
      </c>
      <c r="Z170" s="139">
        <v>0</v>
      </c>
      <c r="AA170" s="139">
        <v>0</v>
      </c>
      <c r="AB170" s="139">
        <v>0</v>
      </c>
      <c r="AC170" s="126">
        <f>SUM(G170-U170)</f>
        <v>0</v>
      </c>
      <c r="AD170" s="66">
        <v>350</v>
      </c>
    </row>
    <row r="171" spans="2:30" ht="13.5" thickBot="1">
      <c r="B171" s="87"/>
      <c r="C171" s="111" t="s">
        <v>28</v>
      </c>
      <c r="D171" s="47"/>
      <c r="E171" s="47"/>
      <c r="F171" s="48">
        <f>SUM(F127:F170)</f>
        <v>14373258.830000002</v>
      </c>
      <c r="G171" s="48">
        <f>SUM(G127:G170)</f>
        <v>10438372.53</v>
      </c>
      <c r="H171" s="86">
        <f>SUM(H127:H170)</f>
        <v>0</v>
      </c>
      <c r="I171" s="86">
        <f>SUM(I127:I170)</f>
        <v>0</v>
      </c>
      <c r="J171" s="86">
        <f>SUM(J127:J170)</f>
        <v>0</v>
      </c>
      <c r="K171" s="86">
        <f>SUM(K127:K170)</f>
        <v>0</v>
      </c>
      <c r="L171" s="48">
        <f>SUM(L127:L170)</f>
        <v>253495.7</v>
      </c>
      <c r="M171" s="48">
        <f>SUM(M127:M170)</f>
        <v>3452487.65</v>
      </c>
      <c r="N171" s="86">
        <f>SUM(N127:N170)</f>
        <v>0</v>
      </c>
      <c r="O171" s="48">
        <f>SUM(O127:O170)</f>
        <v>228902.95</v>
      </c>
      <c r="P171" s="86">
        <f>SUM(P127:P170)</f>
        <v>0</v>
      </c>
      <c r="Q171" s="154"/>
      <c r="R171" s="154"/>
      <c r="S171" s="154"/>
      <c r="T171" s="162">
        <f>SUM(U171:X171)</f>
        <v>10628712.6</v>
      </c>
      <c r="U171" s="122">
        <f>SUM(U127:U170)</f>
        <v>10401061.36</v>
      </c>
      <c r="V171" s="122">
        <f>SUM(V127:V170)</f>
        <v>227651.24000000002</v>
      </c>
      <c r="W171" s="104">
        <f>SUM(W127:W170)</f>
        <v>0</v>
      </c>
      <c r="X171" s="104">
        <f>SUM(X127:X170)</f>
        <v>0</v>
      </c>
      <c r="Y171" s="122">
        <f>SUM(Z171:AC171)</f>
        <v>38562.88000000002</v>
      </c>
      <c r="Z171" s="104">
        <f>SUM(Z127:Z170)</f>
        <v>0</v>
      </c>
      <c r="AA171" s="122">
        <f>SUM(AA127:AA170)</f>
        <v>1251.7099999999919</v>
      </c>
      <c r="AB171" s="104">
        <f>SUM(AB127:AB170)</f>
        <v>0</v>
      </c>
      <c r="AC171" s="131">
        <f>SUM(AC127:AC170)</f>
        <v>37311.17000000003</v>
      </c>
      <c r="AD171" s="122">
        <f>SUM(AD127:AD170)</f>
        <v>2804</v>
      </c>
    </row>
    <row r="172" spans="2:30" s="55" customFormat="1" ht="13.5" thickBot="1">
      <c r="B172" s="87"/>
      <c r="C172" s="212"/>
      <c r="D172" s="213"/>
      <c r="E172" s="213"/>
      <c r="F172" s="214"/>
      <c r="G172" s="214"/>
      <c r="H172" s="215"/>
      <c r="I172" s="215"/>
      <c r="J172" s="215"/>
      <c r="K172" s="215"/>
      <c r="L172" s="214"/>
      <c r="M172" s="214"/>
      <c r="N172" s="215"/>
      <c r="O172" s="214"/>
      <c r="P172" s="216"/>
      <c r="Q172" s="154"/>
      <c r="R172" s="154"/>
      <c r="S172" s="154"/>
      <c r="T172" s="217"/>
      <c r="U172" s="218"/>
      <c r="V172" s="219"/>
      <c r="W172" s="220"/>
      <c r="X172" s="220"/>
      <c r="Y172" s="219"/>
      <c r="Z172" s="220"/>
      <c r="AA172" s="219"/>
      <c r="AB172" s="220"/>
      <c r="AC172" s="221"/>
      <c r="AD172" s="218"/>
    </row>
    <row r="173" spans="2:30" ht="13.5" thickBot="1">
      <c r="B173" s="50"/>
      <c r="C173" s="51"/>
      <c r="D173" s="51"/>
      <c r="E173" s="76"/>
      <c r="F173" s="182" t="s">
        <v>21</v>
      </c>
      <c r="G173" s="183"/>
      <c r="H173" s="183"/>
      <c r="I173" s="183"/>
      <c r="J173" s="183"/>
      <c r="K173" s="183"/>
      <c r="L173" s="183"/>
      <c r="M173" s="183"/>
      <c r="N173" s="183"/>
      <c r="O173" s="183"/>
      <c r="P173" s="184"/>
      <c r="Q173" s="149"/>
      <c r="R173" s="149"/>
      <c r="S173" s="149"/>
      <c r="T173" s="185" t="s">
        <v>5</v>
      </c>
      <c r="U173" s="186"/>
      <c r="V173" s="186"/>
      <c r="W173" s="186"/>
      <c r="X173" s="187"/>
      <c r="Y173" s="185" t="s">
        <v>532</v>
      </c>
      <c r="Z173" s="186"/>
      <c r="AA173" s="186"/>
      <c r="AB173" s="186"/>
      <c r="AC173" s="188"/>
      <c r="AD173" s="62"/>
    </row>
    <row r="174" spans="2:30" ht="14.25" thickBot="1" thickTop="1">
      <c r="B174" s="52" t="s">
        <v>0</v>
      </c>
      <c r="C174" s="53" t="s">
        <v>1</v>
      </c>
      <c r="D174" s="53" t="s">
        <v>2</v>
      </c>
      <c r="E174" s="53" t="s">
        <v>125</v>
      </c>
      <c r="F174" s="54" t="s">
        <v>3</v>
      </c>
      <c r="G174" s="54" t="s">
        <v>72</v>
      </c>
      <c r="H174" s="54" t="s">
        <v>149</v>
      </c>
      <c r="I174" s="54" t="s">
        <v>150</v>
      </c>
      <c r="J174" s="54" t="s">
        <v>151</v>
      </c>
      <c r="K174" s="54" t="s">
        <v>152</v>
      </c>
      <c r="L174" s="54" t="s">
        <v>73</v>
      </c>
      <c r="M174" s="54" t="s">
        <v>74</v>
      </c>
      <c r="N174" s="82" t="s">
        <v>153</v>
      </c>
      <c r="O174" s="82" t="s">
        <v>154</v>
      </c>
      <c r="P174" s="156" t="s">
        <v>155</v>
      </c>
      <c r="Q174" s="150"/>
      <c r="R174" s="150"/>
      <c r="S174" s="150"/>
      <c r="T174" s="157" t="s">
        <v>535</v>
      </c>
      <c r="U174" s="54" t="s">
        <v>530</v>
      </c>
      <c r="V174" s="132" t="s">
        <v>526</v>
      </c>
      <c r="W174" s="132" t="s">
        <v>527</v>
      </c>
      <c r="X174" s="132" t="s">
        <v>533</v>
      </c>
      <c r="Y174" s="132" t="s">
        <v>536</v>
      </c>
      <c r="Z174" s="132" t="s">
        <v>531</v>
      </c>
      <c r="AA174" s="132" t="s">
        <v>529</v>
      </c>
      <c r="AB174" s="132" t="s">
        <v>534</v>
      </c>
      <c r="AC174" s="60" t="s">
        <v>528</v>
      </c>
      <c r="AD174" s="63" t="s">
        <v>102</v>
      </c>
    </row>
    <row r="175" spans="2:30" ht="12.75">
      <c r="B175" s="74"/>
      <c r="C175" s="108" t="s">
        <v>87</v>
      </c>
      <c r="D175" s="74"/>
      <c r="E175" s="74"/>
      <c r="F175" s="42"/>
      <c r="G175" s="44"/>
      <c r="H175" s="44"/>
      <c r="I175" s="44"/>
      <c r="J175" s="44"/>
      <c r="K175" s="44"/>
      <c r="L175" s="44"/>
      <c r="M175" s="44"/>
      <c r="N175" s="44"/>
      <c r="O175" s="44"/>
      <c r="P175" s="210"/>
      <c r="Q175" s="176"/>
      <c r="R175" s="176"/>
      <c r="S175" s="153"/>
      <c r="T175" s="165"/>
      <c r="U175" s="44"/>
      <c r="V175" s="59"/>
      <c r="W175" s="59"/>
      <c r="X175" s="59"/>
      <c r="Y175" s="143"/>
      <c r="Z175" s="59"/>
      <c r="AA175" s="59"/>
      <c r="AB175" s="59"/>
      <c r="AC175" s="59"/>
      <c r="AD175" s="56"/>
    </row>
    <row r="176" spans="2:30" ht="12.75">
      <c r="B176" s="197" t="s">
        <v>340</v>
      </c>
      <c r="C176" s="198"/>
      <c r="D176" s="199"/>
      <c r="E176" s="74"/>
      <c r="F176" s="42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176"/>
      <c r="R176" s="176"/>
      <c r="S176" s="153"/>
      <c r="T176" s="166"/>
      <c r="U176" s="44"/>
      <c r="V176" s="59"/>
      <c r="W176" s="59"/>
      <c r="X176" s="59"/>
      <c r="Y176" s="59"/>
      <c r="Z176" s="59"/>
      <c r="AA176" s="59"/>
      <c r="AB176" s="59"/>
      <c r="AC176" s="59"/>
      <c r="AD176" s="56"/>
    </row>
    <row r="177" spans="2:30" ht="12.75">
      <c r="B177" s="74"/>
      <c r="C177" s="41" t="s">
        <v>71</v>
      </c>
      <c r="D177" s="74"/>
      <c r="E177" s="74"/>
      <c r="F177" s="42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176"/>
      <c r="R177" s="176"/>
      <c r="S177" s="153"/>
      <c r="T177" s="166"/>
      <c r="U177" s="44"/>
      <c r="V177" s="59"/>
      <c r="W177" s="59"/>
      <c r="X177" s="59"/>
      <c r="Y177" s="59"/>
      <c r="Z177" s="59"/>
      <c r="AA177" s="59"/>
      <c r="AB177" s="59"/>
      <c r="AC177" s="59"/>
      <c r="AD177" s="56"/>
    </row>
    <row r="178" spans="2:30" ht="12.75">
      <c r="B178" s="74" t="s">
        <v>341</v>
      </c>
      <c r="C178" s="101" t="s">
        <v>342</v>
      </c>
      <c r="D178" s="74" t="s">
        <v>8</v>
      </c>
      <c r="E178" s="74" t="s">
        <v>8</v>
      </c>
      <c r="F178" s="44">
        <f>SUM(G178+H178+I178+J178+K178+L178+M178+N178+O178+P178)</f>
        <v>508196.48</v>
      </c>
      <c r="G178" s="46">
        <v>508196.48</v>
      </c>
      <c r="H178" s="84">
        <v>0</v>
      </c>
      <c r="I178" s="84">
        <v>0</v>
      </c>
      <c r="J178" s="83">
        <v>0</v>
      </c>
      <c r="K178" s="83">
        <v>0</v>
      </c>
      <c r="L178" s="83">
        <v>0</v>
      </c>
      <c r="M178" s="83">
        <v>0</v>
      </c>
      <c r="N178" s="83">
        <v>0</v>
      </c>
      <c r="O178" s="83">
        <v>0</v>
      </c>
      <c r="P178" s="83">
        <v>0</v>
      </c>
      <c r="Q178" s="175"/>
      <c r="R178" s="175"/>
      <c r="S178" s="152"/>
      <c r="T178" s="160">
        <f>SUM(U178:X178)</f>
        <v>508196.48</v>
      </c>
      <c r="U178" s="64">
        <v>508196.48</v>
      </c>
      <c r="V178" s="139">
        <v>0</v>
      </c>
      <c r="W178" s="139">
        <v>0</v>
      </c>
      <c r="X178" s="139">
        <v>0</v>
      </c>
      <c r="Y178" s="127">
        <f>SUM(Z178:AC178)</f>
        <v>0</v>
      </c>
      <c r="Z178" s="139">
        <v>0</v>
      </c>
      <c r="AA178" s="139">
        <v>0</v>
      </c>
      <c r="AB178" s="139">
        <v>0</v>
      </c>
      <c r="AC178" s="126">
        <f>SUM(G178-U178)</f>
        <v>0</v>
      </c>
      <c r="AD178" s="66">
        <v>120</v>
      </c>
    </row>
    <row r="179" spans="2:30" ht="12.75">
      <c r="B179" s="74" t="s">
        <v>343</v>
      </c>
      <c r="C179" s="101" t="s">
        <v>350</v>
      </c>
      <c r="D179" s="74" t="s">
        <v>12</v>
      </c>
      <c r="E179" s="74" t="s">
        <v>12</v>
      </c>
      <c r="F179" s="44">
        <f>SUM(G179+H179+I179+J179+K179+L179+M179+N179+O179+P179)</f>
        <v>477670.19</v>
      </c>
      <c r="G179" s="46">
        <v>477670.19</v>
      </c>
      <c r="H179" s="84">
        <v>0</v>
      </c>
      <c r="I179" s="84">
        <v>0</v>
      </c>
      <c r="J179" s="83">
        <v>0</v>
      </c>
      <c r="K179" s="83">
        <v>0</v>
      </c>
      <c r="L179" s="83">
        <v>0</v>
      </c>
      <c r="M179" s="83">
        <v>0</v>
      </c>
      <c r="N179" s="83">
        <v>0</v>
      </c>
      <c r="O179" s="83">
        <v>0</v>
      </c>
      <c r="P179" s="83">
        <v>0</v>
      </c>
      <c r="Q179" s="175"/>
      <c r="R179" s="175"/>
      <c r="S179" s="152"/>
      <c r="T179" s="160">
        <f>SUM(U179:X179)</f>
        <v>477670.19</v>
      </c>
      <c r="U179" s="64">
        <v>477670.19</v>
      </c>
      <c r="V179" s="139">
        <v>0</v>
      </c>
      <c r="W179" s="139">
        <v>0</v>
      </c>
      <c r="X179" s="139">
        <v>0</v>
      </c>
      <c r="Y179" s="127">
        <f>SUM(Z179:AC179)</f>
        <v>0</v>
      </c>
      <c r="Z179" s="139">
        <v>0</v>
      </c>
      <c r="AA179" s="139">
        <v>0</v>
      </c>
      <c r="AB179" s="139">
        <v>0</v>
      </c>
      <c r="AC179" s="126">
        <f>SUM(G179-U179)</f>
        <v>0</v>
      </c>
      <c r="AD179" s="66">
        <v>135</v>
      </c>
    </row>
    <row r="180" spans="2:30" ht="12.75">
      <c r="B180" s="74"/>
      <c r="C180" s="101" t="s">
        <v>351</v>
      </c>
      <c r="D180" s="74"/>
      <c r="E180" s="74"/>
      <c r="F180" s="42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176"/>
      <c r="R180" s="176"/>
      <c r="S180" s="153"/>
      <c r="T180" s="166"/>
      <c r="U180" s="64"/>
      <c r="V180" s="59"/>
      <c r="W180" s="59"/>
      <c r="X180" s="59"/>
      <c r="Y180" s="123"/>
      <c r="Z180" s="59"/>
      <c r="AA180" s="59"/>
      <c r="AB180" s="59"/>
      <c r="AC180" s="126"/>
      <c r="AD180" s="66"/>
    </row>
    <row r="181" spans="2:30" ht="12.75">
      <c r="B181" s="74" t="s">
        <v>344</v>
      </c>
      <c r="C181" s="101" t="s">
        <v>352</v>
      </c>
      <c r="D181" s="74" t="s">
        <v>88</v>
      </c>
      <c r="E181" s="74" t="s">
        <v>361</v>
      </c>
      <c r="F181" s="44">
        <f>SUM(G181+H181+I181+J181+K181+L181+M181+N181+O181+P181)</f>
        <v>499998.95</v>
      </c>
      <c r="G181" s="46">
        <v>499998.95</v>
      </c>
      <c r="H181" s="84">
        <v>0</v>
      </c>
      <c r="I181" s="84">
        <v>0</v>
      </c>
      <c r="J181" s="83">
        <v>0</v>
      </c>
      <c r="K181" s="83">
        <v>0</v>
      </c>
      <c r="L181" s="83">
        <v>0</v>
      </c>
      <c r="M181" s="83">
        <v>0</v>
      </c>
      <c r="N181" s="83">
        <v>0</v>
      </c>
      <c r="O181" s="83">
        <v>0</v>
      </c>
      <c r="P181" s="83">
        <v>0</v>
      </c>
      <c r="Q181" s="175"/>
      <c r="R181" s="175"/>
      <c r="S181" s="152"/>
      <c r="T181" s="160">
        <f>SUM(U181:X181)</f>
        <v>499998.95</v>
      </c>
      <c r="U181" s="64">
        <v>499998.95</v>
      </c>
      <c r="V181" s="139">
        <v>0</v>
      </c>
      <c r="W181" s="139">
        <v>0</v>
      </c>
      <c r="X181" s="139">
        <v>0</v>
      </c>
      <c r="Y181" s="127">
        <f>SUM(Z181:AC181)</f>
        <v>0</v>
      </c>
      <c r="Z181" s="139">
        <v>0</v>
      </c>
      <c r="AA181" s="139">
        <v>0</v>
      </c>
      <c r="AB181" s="139">
        <v>0</v>
      </c>
      <c r="AC181" s="126">
        <f>SUM(G181-U181)</f>
        <v>0</v>
      </c>
      <c r="AD181" s="66">
        <v>200</v>
      </c>
    </row>
    <row r="182" spans="2:30" ht="12.75">
      <c r="B182" s="74"/>
      <c r="C182" s="101" t="s">
        <v>353</v>
      </c>
      <c r="D182" s="74"/>
      <c r="E182" s="74"/>
      <c r="F182" s="42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176"/>
      <c r="R182" s="176"/>
      <c r="S182" s="153"/>
      <c r="T182" s="166"/>
      <c r="U182" s="64"/>
      <c r="V182" s="59"/>
      <c r="W182" s="59"/>
      <c r="X182" s="59"/>
      <c r="Y182" s="123"/>
      <c r="Z182" s="59"/>
      <c r="AA182" s="59"/>
      <c r="AB182" s="59"/>
      <c r="AC182" s="126"/>
      <c r="AD182" s="66"/>
    </row>
    <row r="183" spans="2:30" ht="12.75">
      <c r="B183" s="74" t="s">
        <v>345</v>
      </c>
      <c r="C183" s="101" t="s">
        <v>354</v>
      </c>
      <c r="D183" s="74" t="s">
        <v>61</v>
      </c>
      <c r="E183" s="74" t="s">
        <v>210</v>
      </c>
      <c r="F183" s="44">
        <f>SUM(G183+H183+I183+J183+K183+L183+M183+N183+O183+P183)</f>
        <v>377264.7</v>
      </c>
      <c r="G183" s="46">
        <v>377264.7</v>
      </c>
      <c r="H183" s="84">
        <v>0</v>
      </c>
      <c r="I183" s="84">
        <v>0</v>
      </c>
      <c r="J183" s="83">
        <v>0</v>
      </c>
      <c r="K183" s="83">
        <v>0</v>
      </c>
      <c r="L183" s="83">
        <v>0</v>
      </c>
      <c r="M183" s="83">
        <v>0</v>
      </c>
      <c r="N183" s="83">
        <v>0</v>
      </c>
      <c r="O183" s="83">
        <v>0</v>
      </c>
      <c r="P183" s="83">
        <v>0</v>
      </c>
      <c r="Q183" s="175"/>
      <c r="R183" s="175"/>
      <c r="S183" s="152"/>
      <c r="T183" s="160">
        <f>SUM(U183:X183)</f>
        <v>377264.7</v>
      </c>
      <c r="U183" s="64">
        <v>377264.7</v>
      </c>
      <c r="V183" s="139">
        <v>0</v>
      </c>
      <c r="W183" s="139">
        <v>0</v>
      </c>
      <c r="X183" s="139">
        <v>0</v>
      </c>
      <c r="Y183" s="127">
        <f>SUM(Z183:AC183)</f>
        <v>0</v>
      </c>
      <c r="Z183" s="139">
        <v>0</v>
      </c>
      <c r="AA183" s="139">
        <v>0</v>
      </c>
      <c r="AB183" s="139">
        <v>0</v>
      </c>
      <c r="AC183" s="126">
        <f>SUM(G183-U183)</f>
        <v>0</v>
      </c>
      <c r="AD183" s="66">
        <v>185</v>
      </c>
    </row>
    <row r="184" spans="2:30" ht="12.75">
      <c r="B184" s="74"/>
      <c r="C184" s="101" t="s">
        <v>355</v>
      </c>
      <c r="D184" s="74"/>
      <c r="E184" s="74"/>
      <c r="F184" s="42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176"/>
      <c r="R184" s="176"/>
      <c r="S184" s="153"/>
      <c r="T184" s="166"/>
      <c r="U184" s="64"/>
      <c r="V184" s="59"/>
      <c r="W184" s="59"/>
      <c r="X184" s="59"/>
      <c r="Y184" s="123"/>
      <c r="Z184" s="59"/>
      <c r="AA184" s="59"/>
      <c r="AB184" s="59"/>
      <c r="AC184" s="126"/>
      <c r="AD184" s="66"/>
    </row>
    <row r="185" spans="2:30" ht="12.75">
      <c r="B185" s="74" t="s">
        <v>346</v>
      </c>
      <c r="C185" s="101" t="s">
        <v>356</v>
      </c>
      <c r="D185" s="74" t="s">
        <v>68</v>
      </c>
      <c r="E185" s="74" t="s">
        <v>9</v>
      </c>
      <c r="F185" s="44">
        <f>SUM(G185+H185+I185+J185+K185+L185+M185+N185+O185+P185)</f>
        <v>367103.43</v>
      </c>
      <c r="G185" s="46">
        <v>367103.43</v>
      </c>
      <c r="H185" s="84">
        <v>0</v>
      </c>
      <c r="I185" s="84">
        <v>0</v>
      </c>
      <c r="J185" s="83">
        <v>0</v>
      </c>
      <c r="K185" s="83">
        <v>0</v>
      </c>
      <c r="L185" s="83">
        <v>0</v>
      </c>
      <c r="M185" s="83">
        <v>0</v>
      </c>
      <c r="N185" s="83">
        <v>0</v>
      </c>
      <c r="O185" s="83">
        <v>0</v>
      </c>
      <c r="P185" s="83">
        <v>0</v>
      </c>
      <c r="Q185" s="175"/>
      <c r="R185" s="175"/>
      <c r="S185" s="152"/>
      <c r="T185" s="160">
        <f>SUM(U185:X185)</f>
        <v>367103.43</v>
      </c>
      <c r="U185" s="64">
        <v>367103.43</v>
      </c>
      <c r="V185" s="139">
        <v>0</v>
      </c>
      <c r="W185" s="139">
        <v>0</v>
      </c>
      <c r="X185" s="139">
        <v>0</v>
      </c>
      <c r="Y185" s="127">
        <f>SUM(Z185:AC185)</f>
        <v>0</v>
      </c>
      <c r="Z185" s="139">
        <v>0</v>
      </c>
      <c r="AA185" s="139">
        <v>0</v>
      </c>
      <c r="AB185" s="139">
        <v>0</v>
      </c>
      <c r="AC185" s="126">
        <f>SUM(G185-U185)</f>
        <v>0</v>
      </c>
      <c r="AD185" s="66">
        <v>165</v>
      </c>
    </row>
    <row r="186" spans="2:30" ht="12.75">
      <c r="B186" s="74"/>
      <c r="C186" s="101" t="s">
        <v>357</v>
      </c>
      <c r="D186" s="74"/>
      <c r="E186" s="74"/>
      <c r="F186" s="42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176"/>
      <c r="R186" s="176"/>
      <c r="S186" s="153"/>
      <c r="T186" s="166"/>
      <c r="U186" s="64"/>
      <c r="V186" s="59"/>
      <c r="W186" s="59"/>
      <c r="X186" s="59"/>
      <c r="Y186" s="59"/>
      <c r="Z186" s="59"/>
      <c r="AA186" s="59"/>
      <c r="AB186" s="59"/>
      <c r="AC186" s="59"/>
      <c r="AD186" s="66"/>
    </row>
    <row r="187" spans="2:30" ht="12.75">
      <c r="B187" s="74" t="s">
        <v>347</v>
      </c>
      <c r="C187" s="101" t="s">
        <v>358</v>
      </c>
      <c r="D187" s="74" t="s">
        <v>362</v>
      </c>
      <c r="E187" s="74" t="s">
        <v>11</v>
      </c>
      <c r="F187" s="44">
        <f>SUM(G187+H187+I187+J187+K187+L187+M187+N187+O187+P187)</f>
        <v>478461.38</v>
      </c>
      <c r="G187" s="46">
        <v>478461.38</v>
      </c>
      <c r="H187" s="84">
        <v>0</v>
      </c>
      <c r="I187" s="84">
        <v>0</v>
      </c>
      <c r="J187" s="83">
        <v>0</v>
      </c>
      <c r="K187" s="83">
        <v>0</v>
      </c>
      <c r="L187" s="83">
        <v>0</v>
      </c>
      <c r="M187" s="83">
        <v>0</v>
      </c>
      <c r="N187" s="83">
        <v>0</v>
      </c>
      <c r="O187" s="83">
        <v>0</v>
      </c>
      <c r="P187" s="83">
        <v>0</v>
      </c>
      <c r="Q187" s="175"/>
      <c r="R187" s="175"/>
      <c r="S187" s="152"/>
      <c r="T187" s="160">
        <f>SUM(U187:X187)</f>
        <v>478461.58</v>
      </c>
      <c r="U187" s="64">
        <v>478461.58</v>
      </c>
      <c r="V187" s="139">
        <v>0</v>
      </c>
      <c r="W187" s="139">
        <v>0</v>
      </c>
      <c r="X187" s="139">
        <v>0</v>
      </c>
      <c r="Y187" s="130">
        <f>SUM(Z187:AC187)</f>
        <v>-0.20000000001164153</v>
      </c>
      <c r="Z187" s="139">
        <v>0</v>
      </c>
      <c r="AA187" s="139">
        <v>0</v>
      </c>
      <c r="AB187" s="139">
        <v>0</v>
      </c>
      <c r="AC187" s="129">
        <f>SUM(G187-U187)</f>
        <v>-0.20000000001164153</v>
      </c>
      <c r="AD187" s="66">
        <v>250</v>
      </c>
    </row>
    <row r="188" spans="2:30" ht="12.75">
      <c r="B188" s="74" t="s">
        <v>348</v>
      </c>
      <c r="C188" s="101" t="s">
        <v>352</v>
      </c>
      <c r="D188" s="74" t="s">
        <v>363</v>
      </c>
      <c r="E188" s="74" t="s">
        <v>171</v>
      </c>
      <c r="F188" s="44">
        <f>SUM(G188+H188+I188+J188+K188+L188+M188+N188+O188+P188)</f>
        <v>678640.01</v>
      </c>
      <c r="G188" s="46">
        <v>678640.01</v>
      </c>
      <c r="H188" s="84">
        <v>0</v>
      </c>
      <c r="I188" s="84">
        <v>0</v>
      </c>
      <c r="J188" s="83">
        <v>0</v>
      </c>
      <c r="K188" s="83">
        <v>0</v>
      </c>
      <c r="L188" s="83">
        <v>0</v>
      </c>
      <c r="M188" s="83">
        <v>0</v>
      </c>
      <c r="N188" s="83">
        <v>0</v>
      </c>
      <c r="O188" s="83">
        <v>0</v>
      </c>
      <c r="P188" s="83">
        <v>0</v>
      </c>
      <c r="Q188" s="175"/>
      <c r="R188" s="175"/>
      <c r="S188" s="152"/>
      <c r="T188" s="160">
        <f>SUM(U188:X188)</f>
        <v>678640.01</v>
      </c>
      <c r="U188" s="64">
        <v>678640.01</v>
      </c>
      <c r="V188" s="139">
        <v>0</v>
      </c>
      <c r="W188" s="139">
        <v>0</v>
      </c>
      <c r="X188" s="139">
        <v>0</v>
      </c>
      <c r="Y188" s="127">
        <f>SUM(Z188:AC188)</f>
        <v>0</v>
      </c>
      <c r="Z188" s="139">
        <v>0</v>
      </c>
      <c r="AA188" s="139">
        <v>0</v>
      </c>
      <c r="AB188" s="139">
        <v>0</v>
      </c>
      <c r="AC188" s="126">
        <f>SUM(G188-U188)</f>
        <v>0</v>
      </c>
      <c r="AD188" s="66">
        <v>250</v>
      </c>
    </row>
    <row r="189" spans="2:30" ht="12.75">
      <c r="B189" s="74"/>
      <c r="C189" s="101" t="s">
        <v>359</v>
      </c>
      <c r="D189" s="74"/>
      <c r="E189" s="74"/>
      <c r="F189" s="42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176"/>
      <c r="R189" s="176"/>
      <c r="S189" s="153"/>
      <c r="T189" s="166"/>
      <c r="U189" s="64"/>
      <c r="V189" s="59"/>
      <c r="W189" s="59"/>
      <c r="X189" s="59"/>
      <c r="Y189" s="123"/>
      <c r="Z189" s="59"/>
      <c r="AA189" s="59"/>
      <c r="AB189" s="59"/>
      <c r="AC189" s="129"/>
      <c r="AD189" s="66"/>
    </row>
    <row r="190" spans="2:30" ht="12.75">
      <c r="B190" s="74" t="s">
        <v>349</v>
      </c>
      <c r="C190" s="101" t="s">
        <v>360</v>
      </c>
      <c r="D190" s="74" t="s">
        <v>66</v>
      </c>
      <c r="E190" s="74" t="s">
        <v>14</v>
      </c>
      <c r="F190" s="44">
        <f>SUM(G190+H190+I190+J190+K190+L190+M190+N190+O190+P190)</f>
        <v>362874.94</v>
      </c>
      <c r="G190" s="46">
        <v>362874.94</v>
      </c>
      <c r="H190" s="84">
        <v>0</v>
      </c>
      <c r="I190" s="84">
        <v>0</v>
      </c>
      <c r="J190" s="83">
        <v>0</v>
      </c>
      <c r="K190" s="83">
        <v>0</v>
      </c>
      <c r="L190" s="83">
        <v>0</v>
      </c>
      <c r="M190" s="83">
        <v>0</v>
      </c>
      <c r="N190" s="83">
        <v>0</v>
      </c>
      <c r="O190" s="83">
        <v>0</v>
      </c>
      <c r="P190" s="83">
        <v>0</v>
      </c>
      <c r="Q190" s="175"/>
      <c r="R190" s="175"/>
      <c r="S190" s="152"/>
      <c r="T190" s="160">
        <f>SUM(U190:X190)</f>
        <v>362874.94</v>
      </c>
      <c r="U190" s="64">
        <v>362874.94</v>
      </c>
      <c r="V190" s="139">
        <v>0</v>
      </c>
      <c r="W190" s="139">
        <v>0</v>
      </c>
      <c r="X190" s="139">
        <v>0</v>
      </c>
      <c r="Y190" s="127">
        <f>SUM(Z190:AC190)</f>
        <v>0</v>
      </c>
      <c r="Z190" s="139">
        <v>0</v>
      </c>
      <c r="AA190" s="139">
        <v>0</v>
      </c>
      <c r="AB190" s="139">
        <v>0</v>
      </c>
      <c r="AC190" s="126">
        <f>SUM(G190-U190)</f>
        <v>0</v>
      </c>
      <c r="AD190" s="66">
        <v>145</v>
      </c>
    </row>
    <row r="191" spans="2:30" ht="12.75">
      <c r="B191" s="112" t="s">
        <v>514</v>
      </c>
      <c r="C191" s="118" t="s">
        <v>515</v>
      </c>
      <c r="D191" s="103" t="s">
        <v>517</v>
      </c>
      <c r="E191" s="74" t="s">
        <v>10</v>
      </c>
      <c r="F191" s="44">
        <f>SUM(G191+H191+I191+J191+K191+L191+M191+N191+O191+P191)</f>
        <v>412906.25</v>
      </c>
      <c r="G191" s="46">
        <v>23721.52</v>
      </c>
      <c r="H191" s="84">
        <v>0</v>
      </c>
      <c r="I191" s="84">
        <v>0</v>
      </c>
      <c r="J191" s="83">
        <v>0</v>
      </c>
      <c r="K191" s="83">
        <v>0</v>
      </c>
      <c r="L191" s="83">
        <v>0</v>
      </c>
      <c r="M191" s="83">
        <v>0</v>
      </c>
      <c r="N191" s="83">
        <v>0</v>
      </c>
      <c r="O191" s="44">
        <v>389184.73</v>
      </c>
      <c r="P191" s="83">
        <v>0</v>
      </c>
      <c r="Q191" s="175"/>
      <c r="R191" s="175"/>
      <c r="S191" s="152"/>
      <c r="T191" s="160">
        <f>SUM(U191:X191)</f>
        <v>411742</v>
      </c>
      <c r="U191" s="64">
        <v>22557.27</v>
      </c>
      <c r="V191" s="129">
        <v>389184.73</v>
      </c>
      <c r="W191" s="139">
        <v>0</v>
      </c>
      <c r="X191" s="139">
        <v>0</v>
      </c>
      <c r="Y191" s="130">
        <f>SUM(Z191:AC191)</f>
        <v>1164.25</v>
      </c>
      <c r="Z191" s="139">
        <v>0</v>
      </c>
      <c r="AA191" s="139">
        <v>0</v>
      </c>
      <c r="AB191" s="139">
        <v>0</v>
      </c>
      <c r="AC191" s="129">
        <f>SUM(G191-U191)</f>
        <v>1164.25</v>
      </c>
      <c r="AD191" s="66">
        <v>165</v>
      </c>
    </row>
    <row r="192" spans="2:30" ht="12.75">
      <c r="B192" s="112"/>
      <c r="C192" s="118" t="s">
        <v>516</v>
      </c>
      <c r="D192" s="103"/>
      <c r="E192" s="74"/>
      <c r="F192" s="44"/>
      <c r="G192" s="46"/>
      <c r="H192" s="84"/>
      <c r="I192" s="84"/>
      <c r="J192" s="83"/>
      <c r="K192" s="83"/>
      <c r="L192" s="83"/>
      <c r="M192" s="83"/>
      <c r="N192" s="83"/>
      <c r="O192" s="83"/>
      <c r="P192" s="83"/>
      <c r="Q192" s="175"/>
      <c r="R192" s="175"/>
      <c r="S192" s="152"/>
      <c r="T192" s="167"/>
      <c r="U192" s="64"/>
      <c r="V192" s="59"/>
      <c r="W192" s="59"/>
      <c r="X192" s="59"/>
      <c r="Y192" s="59"/>
      <c r="Z192" s="59"/>
      <c r="AA192" s="59"/>
      <c r="AB192" s="59"/>
      <c r="AC192" s="129"/>
      <c r="AD192" s="56"/>
    </row>
    <row r="193" spans="2:30" ht="12.75">
      <c r="B193" s="197" t="s">
        <v>364</v>
      </c>
      <c r="C193" s="198"/>
      <c r="D193" s="199"/>
      <c r="E193" s="74"/>
      <c r="F193" s="42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176"/>
      <c r="R193" s="176"/>
      <c r="S193" s="153"/>
      <c r="T193" s="166"/>
      <c r="U193" s="64"/>
      <c r="V193" s="59"/>
      <c r="W193" s="59"/>
      <c r="X193" s="59"/>
      <c r="Y193" s="59"/>
      <c r="Z193" s="59"/>
      <c r="AA193" s="59"/>
      <c r="AB193" s="59"/>
      <c r="AC193" s="129"/>
      <c r="AD193" s="56"/>
    </row>
    <row r="194" spans="2:30" ht="12.75">
      <c r="B194" s="74"/>
      <c r="C194" s="41" t="s">
        <v>71</v>
      </c>
      <c r="D194" s="74"/>
      <c r="E194" s="74"/>
      <c r="F194" s="42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176"/>
      <c r="R194" s="176"/>
      <c r="S194" s="153"/>
      <c r="T194" s="166"/>
      <c r="U194" s="64"/>
      <c r="V194" s="59"/>
      <c r="W194" s="59"/>
      <c r="X194" s="59"/>
      <c r="Y194" s="59"/>
      <c r="Z194" s="59"/>
      <c r="AA194" s="59"/>
      <c r="AB194" s="59"/>
      <c r="AC194" s="129"/>
      <c r="AD194" s="56"/>
    </row>
    <row r="195" spans="2:30" ht="12.75">
      <c r="B195" s="74" t="s">
        <v>365</v>
      </c>
      <c r="C195" s="101" t="s">
        <v>366</v>
      </c>
      <c r="D195" s="74" t="s">
        <v>12</v>
      </c>
      <c r="E195" s="74" t="s">
        <v>12</v>
      </c>
      <c r="F195" s="44">
        <f>SUM(G195+H195+I195+J195+K195+L195+M195+N195+O195+P195)</f>
        <v>78000</v>
      </c>
      <c r="G195" s="46">
        <v>78000</v>
      </c>
      <c r="H195" s="84">
        <v>0</v>
      </c>
      <c r="I195" s="84">
        <v>0</v>
      </c>
      <c r="J195" s="83">
        <v>0</v>
      </c>
      <c r="K195" s="83">
        <v>0</v>
      </c>
      <c r="L195" s="83">
        <v>0</v>
      </c>
      <c r="M195" s="83">
        <v>0</v>
      </c>
      <c r="N195" s="83">
        <v>0</v>
      </c>
      <c r="O195" s="83">
        <v>0</v>
      </c>
      <c r="P195" s="83">
        <v>0</v>
      </c>
      <c r="Q195" s="175"/>
      <c r="R195" s="175"/>
      <c r="S195" s="152"/>
      <c r="T195" s="160">
        <f>SUM(U195:X195)</f>
        <v>77145.37</v>
      </c>
      <c r="U195" s="64">
        <v>77145.37</v>
      </c>
      <c r="V195" s="139">
        <v>0</v>
      </c>
      <c r="W195" s="139">
        <v>0</v>
      </c>
      <c r="X195" s="139">
        <v>0</v>
      </c>
      <c r="Y195" s="130">
        <f>SUM(Z195:AC195)</f>
        <v>854.6300000000047</v>
      </c>
      <c r="Z195" s="139">
        <v>0</v>
      </c>
      <c r="AA195" s="139">
        <v>0</v>
      </c>
      <c r="AB195" s="139">
        <v>0</v>
      </c>
      <c r="AC195" s="129">
        <f>SUM(G195-U195)</f>
        <v>854.6300000000047</v>
      </c>
      <c r="AD195" s="66">
        <v>65</v>
      </c>
    </row>
    <row r="196" spans="2:30" ht="12.75">
      <c r="B196" s="74"/>
      <c r="C196" s="101" t="s">
        <v>367</v>
      </c>
      <c r="D196" s="74"/>
      <c r="E196" s="74"/>
      <c r="F196" s="42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176"/>
      <c r="R196" s="176"/>
      <c r="S196" s="153"/>
      <c r="T196" s="166"/>
      <c r="U196" s="64"/>
      <c r="V196" s="59"/>
      <c r="W196" s="59"/>
      <c r="X196" s="59"/>
      <c r="Y196" s="59"/>
      <c r="Z196" s="59"/>
      <c r="AA196" s="59"/>
      <c r="AB196" s="59"/>
      <c r="AC196" s="129"/>
      <c r="AD196" s="66"/>
    </row>
    <row r="197" spans="2:30" ht="12.75">
      <c r="B197" s="194" t="s">
        <v>368</v>
      </c>
      <c r="C197" s="195"/>
      <c r="D197" s="196"/>
      <c r="E197" s="74"/>
      <c r="F197" s="42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176"/>
      <c r="R197" s="176"/>
      <c r="S197" s="153"/>
      <c r="T197" s="166"/>
      <c r="U197" s="64"/>
      <c r="V197" s="59"/>
      <c r="W197" s="59"/>
      <c r="X197" s="59"/>
      <c r="Y197" s="59"/>
      <c r="Z197" s="59"/>
      <c r="AA197" s="59"/>
      <c r="AB197" s="59"/>
      <c r="AC197" s="129"/>
      <c r="AD197" s="66"/>
    </row>
    <row r="198" spans="2:30" ht="12.75">
      <c r="B198" s="74"/>
      <c r="C198" s="41" t="s">
        <v>369</v>
      </c>
      <c r="D198" s="74"/>
      <c r="E198" s="74"/>
      <c r="F198" s="42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176"/>
      <c r="R198" s="176"/>
      <c r="S198" s="153"/>
      <c r="T198" s="166"/>
      <c r="U198" s="64"/>
      <c r="V198" s="59"/>
      <c r="W198" s="59"/>
      <c r="X198" s="59"/>
      <c r="Y198" s="59"/>
      <c r="Z198" s="59"/>
      <c r="AA198" s="59"/>
      <c r="AB198" s="59"/>
      <c r="AC198" s="129"/>
      <c r="AD198" s="66"/>
    </row>
    <row r="199" spans="2:30" ht="12.75">
      <c r="B199" s="74" t="s">
        <v>370</v>
      </c>
      <c r="C199" s="101" t="s">
        <v>371</v>
      </c>
      <c r="D199" s="74" t="s">
        <v>96</v>
      </c>
      <c r="E199" s="74" t="s">
        <v>12</v>
      </c>
      <c r="F199" s="44">
        <f>SUM(G199+H199+I199+J199+K199+L199+M199+N199+O199+P199)</f>
        <v>179814.4</v>
      </c>
      <c r="G199" s="46">
        <v>179814.4</v>
      </c>
      <c r="H199" s="84">
        <v>0</v>
      </c>
      <c r="I199" s="84">
        <v>0</v>
      </c>
      <c r="J199" s="83">
        <v>0</v>
      </c>
      <c r="K199" s="83">
        <v>0</v>
      </c>
      <c r="L199" s="83">
        <v>0</v>
      </c>
      <c r="M199" s="83">
        <v>0</v>
      </c>
      <c r="N199" s="83">
        <v>0</v>
      </c>
      <c r="O199" s="83">
        <v>0</v>
      </c>
      <c r="P199" s="83">
        <v>0</v>
      </c>
      <c r="Q199" s="175"/>
      <c r="R199" s="175"/>
      <c r="S199" s="152"/>
      <c r="T199" s="160">
        <f>SUM(U199:X199)</f>
        <v>179808.95</v>
      </c>
      <c r="U199" s="64">
        <v>179808.95</v>
      </c>
      <c r="V199" s="139">
        <v>0</v>
      </c>
      <c r="W199" s="139">
        <v>0</v>
      </c>
      <c r="X199" s="139">
        <v>0</v>
      </c>
      <c r="Y199" s="130">
        <f>SUM(Z199:AC199)</f>
        <v>5.449999999982538</v>
      </c>
      <c r="Z199" s="139">
        <v>0</v>
      </c>
      <c r="AA199" s="139">
        <v>0</v>
      </c>
      <c r="AB199" s="139">
        <v>0</v>
      </c>
      <c r="AC199" s="129">
        <f>SUM(G199-U199)</f>
        <v>5.449999999982538</v>
      </c>
      <c r="AD199" s="66">
        <v>85</v>
      </c>
    </row>
    <row r="200" spans="2:30" ht="12.75">
      <c r="B200" s="74" t="s">
        <v>372</v>
      </c>
      <c r="C200" s="101" t="s">
        <v>373</v>
      </c>
      <c r="D200" s="74" t="s">
        <v>76</v>
      </c>
      <c r="E200" s="74" t="s">
        <v>361</v>
      </c>
      <c r="F200" s="44">
        <f>SUM(G200+H200+I200+J200+K200+L200+M200+N200+O200+P200)</f>
        <v>33305.69</v>
      </c>
      <c r="G200" s="46">
        <v>33305.69</v>
      </c>
      <c r="H200" s="84">
        <v>0</v>
      </c>
      <c r="I200" s="84">
        <v>0</v>
      </c>
      <c r="J200" s="83">
        <v>0</v>
      </c>
      <c r="K200" s="83">
        <v>0</v>
      </c>
      <c r="L200" s="83">
        <v>0</v>
      </c>
      <c r="M200" s="83">
        <v>0</v>
      </c>
      <c r="N200" s="83">
        <v>0</v>
      </c>
      <c r="O200" s="83">
        <v>0</v>
      </c>
      <c r="P200" s="83">
        <v>0</v>
      </c>
      <c r="Q200" s="175"/>
      <c r="R200" s="175"/>
      <c r="S200" s="152"/>
      <c r="T200" s="160">
        <f>SUM(U200:X200)</f>
        <v>33305.69</v>
      </c>
      <c r="U200" s="64">
        <v>33305.69</v>
      </c>
      <c r="V200" s="139">
        <v>0</v>
      </c>
      <c r="W200" s="139">
        <v>0</v>
      </c>
      <c r="X200" s="139">
        <v>0</v>
      </c>
      <c r="Y200" s="127">
        <f>SUM(Z200:AC200)</f>
        <v>0</v>
      </c>
      <c r="Z200" s="139">
        <v>0</v>
      </c>
      <c r="AA200" s="139">
        <v>0</v>
      </c>
      <c r="AB200" s="139">
        <v>0</v>
      </c>
      <c r="AC200" s="126">
        <f>SUM(G200-U200)</f>
        <v>0</v>
      </c>
      <c r="AD200" s="66">
        <v>20</v>
      </c>
    </row>
    <row r="201" spans="2:30" ht="12.75">
      <c r="B201" s="74" t="s">
        <v>374</v>
      </c>
      <c r="C201" s="101" t="s">
        <v>378</v>
      </c>
      <c r="D201" s="74" t="s">
        <v>361</v>
      </c>
      <c r="E201" s="74" t="s">
        <v>361</v>
      </c>
      <c r="F201" s="44">
        <f>SUM(G201+H201+I201+J201+K201+L201+M201+N201+O201+P201)</f>
        <v>375356.86</v>
      </c>
      <c r="G201" s="46">
        <v>375356.86</v>
      </c>
      <c r="H201" s="84">
        <v>0</v>
      </c>
      <c r="I201" s="84">
        <v>0</v>
      </c>
      <c r="J201" s="83">
        <v>0</v>
      </c>
      <c r="K201" s="83">
        <v>0</v>
      </c>
      <c r="L201" s="83">
        <v>0</v>
      </c>
      <c r="M201" s="83">
        <v>0</v>
      </c>
      <c r="N201" s="83">
        <v>0</v>
      </c>
      <c r="O201" s="83">
        <v>0</v>
      </c>
      <c r="P201" s="83">
        <v>0</v>
      </c>
      <c r="Q201" s="175"/>
      <c r="R201" s="175"/>
      <c r="S201" s="152"/>
      <c r="T201" s="160">
        <f>SUM(U201:X201)</f>
        <v>375356.86</v>
      </c>
      <c r="U201" s="64">
        <v>375356.86</v>
      </c>
      <c r="V201" s="139">
        <v>0</v>
      </c>
      <c r="W201" s="139">
        <v>0</v>
      </c>
      <c r="X201" s="139">
        <v>0</v>
      </c>
      <c r="Y201" s="127">
        <f>SUM(Z201:AC201)</f>
        <v>0</v>
      </c>
      <c r="Z201" s="139">
        <v>0</v>
      </c>
      <c r="AA201" s="139">
        <v>0</v>
      </c>
      <c r="AB201" s="139">
        <v>0</v>
      </c>
      <c r="AC201" s="126">
        <f>SUM(G201-U201)</f>
        <v>0</v>
      </c>
      <c r="AD201" s="66">
        <v>98</v>
      </c>
    </row>
    <row r="202" spans="2:30" ht="12.75">
      <c r="B202" s="74"/>
      <c r="C202" s="101" t="s">
        <v>379</v>
      </c>
      <c r="D202" s="74"/>
      <c r="E202" s="74"/>
      <c r="F202" s="42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176"/>
      <c r="R202" s="176"/>
      <c r="S202" s="153"/>
      <c r="T202" s="166"/>
      <c r="U202" s="64"/>
      <c r="V202" s="59"/>
      <c r="W202" s="59"/>
      <c r="X202" s="59"/>
      <c r="Y202" s="123"/>
      <c r="Z202" s="59"/>
      <c r="AA202" s="59"/>
      <c r="AB202" s="59"/>
      <c r="AC202" s="129"/>
      <c r="AD202" s="66"/>
    </row>
    <row r="203" spans="2:30" ht="12.75">
      <c r="B203" s="74" t="s">
        <v>375</v>
      </c>
      <c r="C203" s="101" t="s">
        <v>380</v>
      </c>
      <c r="D203" s="74" t="s">
        <v>383</v>
      </c>
      <c r="E203" s="74" t="s">
        <v>361</v>
      </c>
      <c r="F203" s="44">
        <f>SUM(G203+H203+I203+J203+K203+L203+M203+N203+O203+P203)</f>
        <v>75285.33</v>
      </c>
      <c r="G203" s="46">
        <v>75285.33</v>
      </c>
      <c r="H203" s="84">
        <v>0</v>
      </c>
      <c r="I203" s="84">
        <v>0</v>
      </c>
      <c r="J203" s="83">
        <v>0</v>
      </c>
      <c r="K203" s="83">
        <v>0</v>
      </c>
      <c r="L203" s="83">
        <v>0</v>
      </c>
      <c r="M203" s="83">
        <v>0</v>
      </c>
      <c r="N203" s="83">
        <v>0</v>
      </c>
      <c r="O203" s="83">
        <v>0</v>
      </c>
      <c r="P203" s="83">
        <v>0</v>
      </c>
      <c r="Q203" s="175"/>
      <c r="R203" s="175"/>
      <c r="S203" s="152"/>
      <c r="T203" s="160">
        <f>SUM(U203:X203)</f>
        <v>75285.33</v>
      </c>
      <c r="U203" s="64">
        <v>75285.33</v>
      </c>
      <c r="V203" s="139">
        <v>0</v>
      </c>
      <c r="W203" s="139">
        <v>0</v>
      </c>
      <c r="X203" s="139">
        <v>0</v>
      </c>
      <c r="Y203" s="127">
        <f>SUM(Z203:AC203)</f>
        <v>0</v>
      </c>
      <c r="Z203" s="139">
        <v>0</v>
      </c>
      <c r="AA203" s="139">
        <v>0</v>
      </c>
      <c r="AB203" s="139">
        <v>0</v>
      </c>
      <c r="AC203" s="126">
        <f>SUM(G203-U203)</f>
        <v>0</v>
      </c>
      <c r="AD203" s="66">
        <v>80</v>
      </c>
    </row>
    <row r="204" spans="2:30" ht="12.75">
      <c r="B204" s="74" t="s">
        <v>376</v>
      </c>
      <c r="C204" s="101" t="s">
        <v>381</v>
      </c>
      <c r="D204" s="74" t="s">
        <v>384</v>
      </c>
      <c r="E204" s="74" t="s">
        <v>11</v>
      </c>
      <c r="F204" s="44">
        <f>SUM(G204+H204+I204+J204+K204+L204+M204+N204+O204+P204)</f>
        <v>258316.53</v>
      </c>
      <c r="G204" s="46">
        <v>258316.53</v>
      </c>
      <c r="H204" s="84">
        <v>0</v>
      </c>
      <c r="I204" s="84">
        <v>0</v>
      </c>
      <c r="J204" s="83">
        <v>0</v>
      </c>
      <c r="K204" s="83">
        <v>0</v>
      </c>
      <c r="L204" s="83">
        <v>0</v>
      </c>
      <c r="M204" s="83">
        <v>0</v>
      </c>
      <c r="N204" s="83">
        <v>0</v>
      </c>
      <c r="O204" s="83">
        <v>0</v>
      </c>
      <c r="P204" s="83">
        <v>0</v>
      </c>
      <c r="Q204" s="175"/>
      <c r="R204" s="175"/>
      <c r="S204" s="152"/>
      <c r="T204" s="160">
        <f>SUM(U204:X204)</f>
        <v>258316.53</v>
      </c>
      <c r="U204" s="64">
        <v>258316.53</v>
      </c>
      <c r="V204" s="139">
        <v>0</v>
      </c>
      <c r="W204" s="139">
        <v>0</v>
      </c>
      <c r="X204" s="139">
        <v>0</v>
      </c>
      <c r="Y204" s="127">
        <f>SUM(Z204:AC204)</f>
        <v>0</v>
      </c>
      <c r="Z204" s="139">
        <v>0</v>
      </c>
      <c r="AA204" s="139">
        <v>0</v>
      </c>
      <c r="AB204" s="139">
        <v>0</v>
      </c>
      <c r="AC204" s="126">
        <f>SUM(G204-U204)</f>
        <v>0</v>
      </c>
      <c r="AD204" s="66">
        <v>160</v>
      </c>
    </row>
    <row r="205" spans="2:30" ht="12.75">
      <c r="B205" s="74" t="s">
        <v>377</v>
      </c>
      <c r="C205" s="101" t="s">
        <v>382</v>
      </c>
      <c r="D205" s="74" t="s">
        <v>385</v>
      </c>
      <c r="E205" s="74" t="s">
        <v>171</v>
      </c>
      <c r="F205" s="44">
        <f>SUM(G205+H205+I205+J205+K205+L205+M205+N205+O205+P205)</f>
        <v>380078.38</v>
      </c>
      <c r="G205" s="46">
        <v>380078.38</v>
      </c>
      <c r="H205" s="84">
        <v>0</v>
      </c>
      <c r="I205" s="84">
        <v>0</v>
      </c>
      <c r="J205" s="83">
        <v>0</v>
      </c>
      <c r="K205" s="83">
        <v>0</v>
      </c>
      <c r="L205" s="83">
        <v>0</v>
      </c>
      <c r="M205" s="83">
        <v>0</v>
      </c>
      <c r="N205" s="83">
        <v>0</v>
      </c>
      <c r="O205" s="83">
        <v>0</v>
      </c>
      <c r="P205" s="83">
        <v>0</v>
      </c>
      <c r="Q205" s="175"/>
      <c r="R205" s="175"/>
      <c r="S205" s="152"/>
      <c r="T205" s="160">
        <f>SUM(U205:X205)</f>
        <v>380078.38</v>
      </c>
      <c r="U205" s="64">
        <v>380078.38</v>
      </c>
      <c r="V205" s="139">
        <v>0</v>
      </c>
      <c r="W205" s="139">
        <v>0</v>
      </c>
      <c r="X205" s="139">
        <v>0</v>
      </c>
      <c r="Y205" s="127">
        <f>SUM(Z205:AC205)</f>
        <v>0</v>
      </c>
      <c r="Z205" s="139">
        <v>0</v>
      </c>
      <c r="AA205" s="139">
        <v>0</v>
      </c>
      <c r="AB205" s="139">
        <v>0</v>
      </c>
      <c r="AC205" s="126">
        <f>SUM(G205-U205)</f>
        <v>0</v>
      </c>
      <c r="AD205" s="66">
        <v>240</v>
      </c>
    </row>
    <row r="206" spans="2:30" ht="12.75">
      <c r="B206" s="74" t="s">
        <v>386</v>
      </c>
      <c r="C206" s="101" t="s">
        <v>393</v>
      </c>
      <c r="D206" s="74" t="s">
        <v>403</v>
      </c>
      <c r="E206" s="74" t="s">
        <v>165</v>
      </c>
      <c r="F206" s="44">
        <f>SUM(G206+H206+I206+J206+K206+L206+M206+N206+O206+P206)</f>
        <v>201103</v>
      </c>
      <c r="G206" s="46">
        <v>201103</v>
      </c>
      <c r="H206" s="84">
        <v>0</v>
      </c>
      <c r="I206" s="84">
        <v>0</v>
      </c>
      <c r="J206" s="83">
        <v>0</v>
      </c>
      <c r="K206" s="83">
        <v>0</v>
      </c>
      <c r="L206" s="83">
        <v>0</v>
      </c>
      <c r="M206" s="83">
        <v>0</v>
      </c>
      <c r="N206" s="83">
        <v>0</v>
      </c>
      <c r="O206" s="83">
        <v>0</v>
      </c>
      <c r="P206" s="83">
        <v>0</v>
      </c>
      <c r="Q206" s="175"/>
      <c r="R206" s="175"/>
      <c r="S206" s="152"/>
      <c r="T206" s="160">
        <f>SUM(U206:X206)</f>
        <v>199777.02</v>
      </c>
      <c r="U206" s="64">
        <v>199777.02</v>
      </c>
      <c r="V206" s="139">
        <v>0</v>
      </c>
      <c r="W206" s="139">
        <v>0</v>
      </c>
      <c r="X206" s="139">
        <v>0</v>
      </c>
      <c r="Y206" s="130">
        <f>SUM(Z206:AC206)</f>
        <v>1325.9800000000105</v>
      </c>
      <c r="Z206" s="139">
        <v>0</v>
      </c>
      <c r="AA206" s="139">
        <v>0</v>
      </c>
      <c r="AB206" s="139">
        <v>0</v>
      </c>
      <c r="AC206" s="129">
        <f>SUM(G206-U206)</f>
        <v>1325.9800000000105</v>
      </c>
      <c r="AD206" s="66">
        <v>190</v>
      </c>
    </row>
    <row r="207" spans="2:30" ht="12.75">
      <c r="B207" s="74"/>
      <c r="C207" s="101" t="s">
        <v>394</v>
      </c>
      <c r="D207" s="74"/>
      <c r="E207" s="74"/>
      <c r="F207" s="42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76"/>
      <c r="R207" s="176"/>
      <c r="S207" s="153"/>
      <c r="T207" s="166"/>
      <c r="U207" s="64"/>
      <c r="V207" s="59"/>
      <c r="W207" s="59"/>
      <c r="X207" s="59"/>
      <c r="Y207" s="59"/>
      <c r="Z207" s="59"/>
      <c r="AA207" s="59"/>
      <c r="AB207" s="59"/>
      <c r="AC207" s="129"/>
      <c r="AD207" s="56"/>
    </row>
    <row r="208" spans="2:30" ht="12.75">
      <c r="B208" s="74" t="s">
        <v>387</v>
      </c>
      <c r="C208" s="101" t="s">
        <v>395</v>
      </c>
      <c r="D208" s="74" t="s">
        <v>404</v>
      </c>
      <c r="E208" s="74" t="s">
        <v>165</v>
      </c>
      <c r="F208" s="44">
        <f>SUM(G208+H208+I208+J208+K208+L208+M208+N208+O208+P208)</f>
        <v>161229.12</v>
      </c>
      <c r="G208" s="46">
        <v>161229.12</v>
      </c>
      <c r="H208" s="84">
        <v>0</v>
      </c>
      <c r="I208" s="84">
        <v>0</v>
      </c>
      <c r="J208" s="83">
        <v>0</v>
      </c>
      <c r="K208" s="83">
        <v>0</v>
      </c>
      <c r="L208" s="83">
        <v>0</v>
      </c>
      <c r="M208" s="83">
        <v>0</v>
      </c>
      <c r="N208" s="83">
        <v>0</v>
      </c>
      <c r="O208" s="83">
        <v>0</v>
      </c>
      <c r="P208" s="83">
        <v>0</v>
      </c>
      <c r="Q208" s="175"/>
      <c r="R208" s="175"/>
      <c r="S208" s="152"/>
      <c r="T208" s="160">
        <f>SUM(U208:X208)</f>
        <v>161229.12</v>
      </c>
      <c r="U208" s="64">
        <v>161229.12</v>
      </c>
      <c r="V208" s="139">
        <v>0</v>
      </c>
      <c r="W208" s="139">
        <v>0</v>
      </c>
      <c r="X208" s="139">
        <v>0</v>
      </c>
      <c r="Y208" s="127">
        <f>SUM(Z208:AC208)</f>
        <v>0</v>
      </c>
      <c r="Z208" s="139">
        <v>0</v>
      </c>
      <c r="AA208" s="139">
        <v>0</v>
      </c>
      <c r="AB208" s="139">
        <v>0</v>
      </c>
      <c r="AC208" s="126">
        <f>SUM(G208-U208)</f>
        <v>0</v>
      </c>
      <c r="AD208" s="66">
        <v>140</v>
      </c>
    </row>
    <row r="209" spans="2:30" ht="12.75">
      <c r="B209" s="74" t="s">
        <v>388</v>
      </c>
      <c r="C209" s="101" t="s">
        <v>396</v>
      </c>
      <c r="D209" s="74" t="s">
        <v>12</v>
      </c>
      <c r="E209" s="74" t="s">
        <v>12</v>
      </c>
      <c r="F209" s="44">
        <f>SUM(G209+H209+I209+J209+K209+L209+M209+N209+O209+P209)</f>
        <v>368351.94</v>
      </c>
      <c r="G209" s="46">
        <v>368351.94</v>
      </c>
      <c r="H209" s="84">
        <v>0</v>
      </c>
      <c r="I209" s="84">
        <v>0</v>
      </c>
      <c r="J209" s="83">
        <v>0</v>
      </c>
      <c r="K209" s="83">
        <v>0</v>
      </c>
      <c r="L209" s="83">
        <v>0</v>
      </c>
      <c r="M209" s="83">
        <v>0</v>
      </c>
      <c r="N209" s="83">
        <v>0</v>
      </c>
      <c r="O209" s="83">
        <v>0</v>
      </c>
      <c r="P209" s="83">
        <v>0</v>
      </c>
      <c r="Q209" s="175"/>
      <c r="R209" s="175"/>
      <c r="S209" s="152"/>
      <c r="T209" s="160">
        <f>SUM(U209:X209)</f>
        <v>368351.94</v>
      </c>
      <c r="U209" s="64">
        <v>368351.94</v>
      </c>
      <c r="V209" s="139">
        <v>0</v>
      </c>
      <c r="W209" s="139">
        <v>0</v>
      </c>
      <c r="X209" s="139">
        <v>0</v>
      </c>
      <c r="Y209" s="127">
        <f>SUM(Z209:AC209)</f>
        <v>0</v>
      </c>
      <c r="Z209" s="139">
        <v>0</v>
      </c>
      <c r="AA209" s="139">
        <v>0</v>
      </c>
      <c r="AB209" s="139">
        <v>0</v>
      </c>
      <c r="AC209" s="126">
        <f>SUM(G209-U209)</f>
        <v>0</v>
      </c>
      <c r="AD209" s="66">
        <v>220</v>
      </c>
    </row>
    <row r="210" spans="2:30" ht="12.75">
      <c r="B210" s="74"/>
      <c r="C210" s="101" t="s">
        <v>397</v>
      </c>
      <c r="D210" s="74"/>
      <c r="E210" s="74"/>
      <c r="F210" s="42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176"/>
      <c r="R210" s="176"/>
      <c r="S210" s="153"/>
      <c r="T210" s="166"/>
      <c r="U210" s="64"/>
      <c r="V210" s="59"/>
      <c r="W210" s="59"/>
      <c r="X210" s="59"/>
      <c r="Y210" s="59"/>
      <c r="Z210" s="59"/>
      <c r="AA210" s="59"/>
      <c r="AB210" s="59"/>
      <c r="AC210" s="129"/>
      <c r="AD210" s="66"/>
    </row>
    <row r="211" spans="2:30" ht="12.75">
      <c r="B211" s="74" t="s">
        <v>389</v>
      </c>
      <c r="C211" s="101" t="s">
        <v>398</v>
      </c>
      <c r="D211" s="74" t="s">
        <v>60</v>
      </c>
      <c r="E211" s="74" t="s">
        <v>12</v>
      </c>
      <c r="F211" s="44">
        <f>SUM(G211+H211+I211+J211+K211+L211+M211+N211+O211+P211)</f>
        <v>40817.19</v>
      </c>
      <c r="G211" s="46">
        <v>40817.19</v>
      </c>
      <c r="H211" s="84">
        <v>0</v>
      </c>
      <c r="I211" s="84">
        <v>0</v>
      </c>
      <c r="J211" s="83">
        <v>0</v>
      </c>
      <c r="K211" s="83">
        <v>0</v>
      </c>
      <c r="L211" s="83">
        <v>0</v>
      </c>
      <c r="M211" s="83">
        <v>0</v>
      </c>
      <c r="N211" s="83">
        <v>0</v>
      </c>
      <c r="O211" s="83">
        <v>0</v>
      </c>
      <c r="P211" s="83">
        <v>0</v>
      </c>
      <c r="Q211" s="175"/>
      <c r="R211" s="175"/>
      <c r="S211" s="152"/>
      <c r="T211" s="160">
        <f>SUM(U211:X211)</f>
        <v>39800.33</v>
      </c>
      <c r="U211" s="64">
        <v>39800.33</v>
      </c>
      <c r="V211" s="139">
        <v>0</v>
      </c>
      <c r="W211" s="139">
        <v>0</v>
      </c>
      <c r="X211" s="139">
        <v>0</v>
      </c>
      <c r="Y211" s="130">
        <f>SUM(Z211:AC211)</f>
        <v>1016.8600000000006</v>
      </c>
      <c r="Z211" s="139">
        <v>0</v>
      </c>
      <c r="AA211" s="139">
        <v>0</v>
      </c>
      <c r="AB211" s="139">
        <v>0</v>
      </c>
      <c r="AC211" s="129">
        <f>SUM(G211-U211)</f>
        <v>1016.8600000000006</v>
      </c>
      <c r="AD211" s="66">
        <v>60</v>
      </c>
    </row>
    <row r="212" spans="2:30" ht="12.75">
      <c r="B212" s="74" t="s">
        <v>390</v>
      </c>
      <c r="C212" s="101" t="s">
        <v>399</v>
      </c>
      <c r="D212" s="74" t="s">
        <v>405</v>
      </c>
      <c r="E212" s="74" t="s">
        <v>12</v>
      </c>
      <c r="F212" s="44">
        <f>SUM(G212+H212+I212+J212+K212+L212+M212+N212+O212+P212)</f>
        <v>52403.02</v>
      </c>
      <c r="G212" s="46">
        <v>52403.02</v>
      </c>
      <c r="H212" s="84">
        <v>0</v>
      </c>
      <c r="I212" s="84">
        <v>0</v>
      </c>
      <c r="J212" s="83">
        <v>0</v>
      </c>
      <c r="K212" s="83">
        <v>0</v>
      </c>
      <c r="L212" s="83">
        <v>0</v>
      </c>
      <c r="M212" s="83">
        <v>0</v>
      </c>
      <c r="N212" s="83">
        <v>0</v>
      </c>
      <c r="O212" s="83">
        <v>0</v>
      </c>
      <c r="P212" s="83">
        <v>0</v>
      </c>
      <c r="Q212" s="175"/>
      <c r="R212" s="175"/>
      <c r="S212" s="152"/>
      <c r="T212" s="160">
        <f>SUM(U212:X212)</f>
        <v>51107.26</v>
      </c>
      <c r="U212" s="64">
        <v>51107.26</v>
      </c>
      <c r="V212" s="139">
        <v>0</v>
      </c>
      <c r="W212" s="139">
        <v>0</v>
      </c>
      <c r="X212" s="139">
        <v>0</v>
      </c>
      <c r="Y212" s="130">
        <f>SUM(Z212:AC212)</f>
        <v>1295.7599999999948</v>
      </c>
      <c r="Z212" s="139">
        <v>0</v>
      </c>
      <c r="AA212" s="139">
        <v>0</v>
      </c>
      <c r="AB212" s="139">
        <v>0</v>
      </c>
      <c r="AC212" s="129">
        <f>SUM(G212-U212)</f>
        <v>1295.7599999999948</v>
      </c>
      <c r="AD212" s="66">
        <v>50</v>
      </c>
    </row>
    <row r="213" spans="2:30" ht="12.75">
      <c r="B213" s="74" t="s">
        <v>391</v>
      </c>
      <c r="C213" s="101" t="s">
        <v>400</v>
      </c>
      <c r="D213" s="74" t="s">
        <v>406</v>
      </c>
      <c r="E213" s="74" t="s">
        <v>361</v>
      </c>
      <c r="F213" s="44">
        <f>SUM(G213+H213+I213+J213+K213+L213+M213+N213+O213+P213)</f>
        <v>65789.42</v>
      </c>
      <c r="G213" s="46">
        <v>65789.42</v>
      </c>
      <c r="H213" s="84">
        <v>0</v>
      </c>
      <c r="I213" s="84">
        <v>0</v>
      </c>
      <c r="J213" s="83">
        <v>0</v>
      </c>
      <c r="K213" s="83">
        <v>0</v>
      </c>
      <c r="L213" s="83">
        <v>0</v>
      </c>
      <c r="M213" s="83">
        <v>0</v>
      </c>
      <c r="N213" s="83">
        <v>0</v>
      </c>
      <c r="O213" s="83">
        <v>0</v>
      </c>
      <c r="P213" s="83">
        <v>0</v>
      </c>
      <c r="Q213" s="175"/>
      <c r="R213" s="175"/>
      <c r="S213" s="152"/>
      <c r="T213" s="160">
        <f>SUM(U213:X213)</f>
        <v>64463.53</v>
      </c>
      <c r="U213" s="64">
        <v>64463.53</v>
      </c>
      <c r="V213" s="139">
        <v>0</v>
      </c>
      <c r="W213" s="139">
        <v>0</v>
      </c>
      <c r="X213" s="139">
        <v>0</v>
      </c>
      <c r="Y213" s="130">
        <f>SUM(Z213:AC213)</f>
        <v>1325.8899999999994</v>
      </c>
      <c r="Z213" s="139">
        <v>0</v>
      </c>
      <c r="AA213" s="139">
        <v>0</v>
      </c>
      <c r="AB213" s="139">
        <v>0</v>
      </c>
      <c r="AC213" s="129">
        <f>SUM(G213-U213)</f>
        <v>1325.8899999999994</v>
      </c>
      <c r="AD213" s="66">
        <v>45</v>
      </c>
    </row>
    <row r="214" spans="2:30" ht="12.75">
      <c r="B214" s="74"/>
      <c r="C214" s="101" t="s">
        <v>401</v>
      </c>
      <c r="D214" s="74"/>
      <c r="E214" s="74"/>
      <c r="F214" s="42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176"/>
      <c r="R214" s="176"/>
      <c r="S214" s="153"/>
      <c r="T214" s="166"/>
      <c r="U214" s="64"/>
      <c r="V214" s="59"/>
      <c r="W214" s="59"/>
      <c r="X214" s="59"/>
      <c r="Y214" s="59"/>
      <c r="Z214" s="59"/>
      <c r="AA214" s="59"/>
      <c r="AB214" s="59"/>
      <c r="AC214" s="129"/>
      <c r="AD214" s="66"/>
    </row>
    <row r="215" spans="2:30" ht="13.5" thickBot="1">
      <c r="B215" s="74" t="s">
        <v>392</v>
      </c>
      <c r="C215" s="101" t="s">
        <v>402</v>
      </c>
      <c r="D215" s="74" t="s">
        <v>210</v>
      </c>
      <c r="E215" s="74" t="s">
        <v>210</v>
      </c>
      <c r="F215" s="44">
        <f>SUM(G215+H215+I215+J215+K215+L215+M215+N215+O215+P215)</f>
        <v>376530.29</v>
      </c>
      <c r="G215" s="46">
        <v>376530.29</v>
      </c>
      <c r="H215" s="84">
        <v>0</v>
      </c>
      <c r="I215" s="84">
        <v>0</v>
      </c>
      <c r="J215" s="83">
        <v>0</v>
      </c>
      <c r="K215" s="83">
        <v>0</v>
      </c>
      <c r="L215" s="83">
        <v>0</v>
      </c>
      <c r="M215" s="83">
        <v>0</v>
      </c>
      <c r="N215" s="83">
        <v>0</v>
      </c>
      <c r="O215" s="83">
        <v>0</v>
      </c>
      <c r="P215" s="83">
        <v>0</v>
      </c>
      <c r="Q215" s="175"/>
      <c r="R215" s="175"/>
      <c r="S215" s="152"/>
      <c r="T215" s="160">
        <f>SUM(U215:X215)</f>
        <v>376530.29</v>
      </c>
      <c r="U215" s="64">
        <v>376530.29</v>
      </c>
      <c r="V215" s="139">
        <v>0</v>
      </c>
      <c r="W215" s="139">
        <v>0</v>
      </c>
      <c r="X215" s="139">
        <v>0</v>
      </c>
      <c r="Y215" s="127">
        <f>SUM(Z215:AC215)</f>
        <v>0</v>
      </c>
      <c r="Z215" s="139">
        <v>0</v>
      </c>
      <c r="AA215" s="139">
        <v>0</v>
      </c>
      <c r="AB215" s="139">
        <v>0</v>
      </c>
      <c r="AC215" s="126">
        <f>SUM(G215-U215)</f>
        <v>0</v>
      </c>
      <c r="AD215" s="66">
        <v>220</v>
      </c>
    </row>
    <row r="216" spans="2:30" ht="13.5" thickBot="1">
      <c r="B216" s="50"/>
      <c r="C216" s="51"/>
      <c r="D216" s="51"/>
      <c r="E216" s="76"/>
      <c r="F216" s="182" t="s">
        <v>21</v>
      </c>
      <c r="G216" s="183"/>
      <c r="H216" s="183"/>
      <c r="I216" s="183"/>
      <c r="J216" s="183"/>
      <c r="K216" s="183"/>
      <c r="L216" s="183"/>
      <c r="M216" s="183"/>
      <c r="N216" s="183"/>
      <c r="O216" s="183"/>
      <c r="P216" s="184"/>
      <c r="Q216" s="149"/>
      <c r="R216" s="149"/>
      <c r="S216" s="149"/>
      <c r="T216" s="185" t="s">
        <v>5</v>
      </c>
      <c r="U216" s="186"/>
      <c r="V216" s="186"/>
      <c r="W216" s="186"/>
      <c r="X216" s="187"/>
      <c r="Y216" s="185" t="s">
        <v>532</v>
      </c>
      <c r="Z216" s="186"/>
      <c r="AA216" s="186"/>
      <c r="AB216" s="186"/>
      <c r="AC216" s="188"/>
      <c r="AD216" s="62"/>
    </row>
    <row r="217" spans="2:30" ht="14.25" thickBot="1" thickTop="1">
      <c r="B217" s="52" t="s">
        <v>0</v>
      </c>
      <c r="C217" s="53" t="s">
        <v>1</v>
      </c>
      <c r="D217" s="53" t="s">
        <v>2</v>
      </c>
      <c r="E217" s="53" t="s">
        <v>125</v>
      </c>
      <c r="F217" s="54" t="s">
        <v>3</v>
      </c>
      <c r="G217" s="54" t="s">
        <v>72</v>
      </c>
      <c r="H217" s="54" t="s">
        <v>149</v>
      </c>
      <c r="I217" s="54" t="s">
        <v>150</v>
      </c>
      <c r="J217" s="54" t="s">
        <v>151</v>
      </c>
      <c r="K217" s="54" t="s">
        <v>152</v>
      </c>
      <c r="L217" s="54" t="s">
        <v>73</v>
      </c>
      <c r="M217" s="54" t="s">
        <v>74</v>
      </c>
      <c r="N217" s="82" t="s">
        <v>153</v>
      </c>
      <c r="O217" s="82" t="s">
        <v>154</v>
      </c>
      <c r="P217" s="156" t="s">
        <v>155</v>
      </c>
      <c r="Q217" s="150"/>
      <c r="R217" s="150"/>
      <c r="S217" s="150"/>
      <c r="T217" s="157" t="s">
        <v>535</v>
      </c>
      <c r="U217" s="54" t="s">
        <v>530</v>
      </c>
      <c r="V217" s="132" t="s">
        <v>526</v>
      </c>
      <c r="W217" s="132" t="s">
        <v>527</v>
      </c>
      <c r="X217" s="132" t="s">
        <v>533</v>
      </c>
      <c r="Y217" s="132" t="s">
        <v>536</v>
      </c>
      <c r="Z217" s="132" t="s">
        <v>531</v>
      </c>
      <c r="AA217" s="132" t="s">
        <v>529</v>
      </c>
      <c r="AB217" s="132" t="s">
        <v>534</v>
      </c>
      <c r="AC217" s="60" t="s">
        <v>528</v>
      </c>
      <c r="AD217" s="63" t="s">
        <v>102</v>
      </c>
    </row>
    <row r="218" spans="2:30" ht="12.75">
      <c r="B218" s="112" t="s">
        <v>511</v>
      </c>
      <c r="C218" s="118" t="s">
        <v>512</v>
      </c>
      <c r="D218" s="103" t="s">
        <v>67</v>
      </c>
      <c r="E218" s="74" t="s">
        <v>165</v>
      </c>
      <c r="F218" s="44">
        <f>SUM(G218+H218+I218+J218+K218+L218+M218+N218+O218+P218)</f>
        <v>255394.78</v>
      </c>
      <c r="G218" s="119">
        <v>255394.78</v>
      </c>
      <c r="H218" s="84">
        <v>0</v>
      </c>
      <c r="I218" s="84">
        <v>0</v>
      </c>
      <c r="J218" s="83">
        <v>0</v>
      </c>
      <c r="K218" s="83">
        <v>0</v>
      </c>
      <c r="L218" s="83">
        <v>0</v>
      </c>
      <c r="M218" s="83">
        <v>0</v>
      </c>
      <c r="N218" s="83">
        <v>0</v>
      </c>
      <c r="O218" s="83">
        <v>0</v>
      </c>
      <c r="P218" s="83">
        <v>0</v>
      </c>
      <c r="Q218" s="175"/>
      <c r="R218" s="175"/>
      <c r="S218" s="152"/>
      <c r="T218" s="160">
        <f>SUM(U218:X218)</f>
        <v>254072.99</v>
      </c>
      <c r="U218" s="64">
        <v>254072.99</v>
      </c>
      <c r="V218" s="139">
        <v>0</v>
      </c>
      <c r="W218" s="139">
        <v>0</v>
      </c>
      <c r="X218" s="139">
        <v>0</v>
      </c>
      <c r="Y218" s="130">
        <f>SUM(Z218:AC218)</f>
        <v>1321.7900000000081</v>
      </c>
      <c r="Z218" s="139">
        <v>0</v>
      </c>
      <c r="AA218" s="139">
        <v>0</v>
      </c>
      <c r="AB218" s="139">
        <v>0</v>
      </c>
      <c r="AC218" s="129">
        <f>SUM(G218-U218)</f>
        <v>1321.7900000000081</v>
      </c>
      <c r="AD218" s="66">
        <v>170</v>
      </c>
    </row>
    <row r="219" spans="2:30" ht="9" customHeight="1">
      <c r="B219" s="112"/>
      <c r="C219" s="118" t="s">
        <v>513</v>
      </c>
      <c r="D219" s="103"/>
      <c r="E219" s="74"/>
      <c r="F219" s="44"/>
      <c r="G219" s="46"/>
      <c r="H219" s="84"/>
      <c r="I219" s="84"/>
      <c r="J219" s="83"/>
      <c r="K219" s="83"/>
      <c r="L219" s="83"/>
      <c r="M219" s="83"/>
      <c r="N219" s="83"/>
      <c r="O219" s="83"/>
      <c r="P219" s="83"/>
      <c r="Q219" s="175"/>
      <c r="R219" s="175"/>
      <c r="S219" s="152"/>
      <c r="T219" s="167"/>
      <c r="U219" s="64"/>
      <c r="V219" s="59"/>
      <c r="W219" s="59"/>
      <c r="X219" s="59"/>
      <c r="Y219" s="59"/>
      <c r="Z219" s="59"/>
      <c r="AA219" s="59"/>
      <c r="AB219" s="59"/>
      <c r="AC219" s="129"/>
      <c r="AD219" s="56"/>
    </row>
    <row r="220" spans="2:30" ht="12.75">
      <c r="B220" s="194" t="s">
        <v>407</v>
      </c>
      <c r="C220" s="195"/>
      <c r="D220" s="196"/>
      <c r="E220" s="74"/>
      <c r="F220" s="42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176"/>
      <c r="R220" s="176"/>
      <c r="S220" s="153"/>
      <c r="T220" s="166"/>
      <c r="U220" s="64"/>
      <c r="V220" s="59"/>
      <c r="W220" s="59"/>
      <c r="X220" s="59"/>
      <c r="Y220" s="59"/>
      <c r="Z220" s="59"/>
      <c r="AA220" s="59"/>
      <c r="AB220" s="59"/>
      <c r="AC220" s="129"/>
      <c r="AD220" s="56"/>
    </row>
    <row r="221" spans="2:30" ht="12.75">
      <c r="B221" s="74"/>
      <c r="C221" s="41" t="s">
        <v>369</v>
      </c>
      <c r="D221" s="74"/>
      <c r="E221" s="74"/>
      <c r="F221" s="42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176"/>
      <c r="R221" s="176"/>
      <c r="S221" s="153"/>
      <c r="T221" s="166"/>
      <c r="U221" s="64"/>
      <c r="V221" s="59"/>
      <c r="W221" s="59"/>
      <c r="X221" s="59"/>
      <c r="Y221" s="59"/>
      <c r="Z221" s="59"/>
      <c r="AA221" s="59"/>
      <c r="AB221" s="59"/>
      <c r="AC221" s="129"/>
      <c r="AD221" s="56"/>
    </row>
    <row r="222" spans="2:30" ht="12.75">
      <c r="B222" s="74" t="s">
        <v>408</v>
      </c>
      <c r="C222" s="101" t="s">
        <v>410</v>
      </c>
      <c r="D222" s="74" t="s">
        <v>361</v>
      </c>
      <c r="E222" s="74" t="s">
        <v>361</v>
      </c>
      <c r="F222" s="44">
        <f>SUM(G222+H222+I222+J222+K222+L222+M222+N222+O222+P222)</f>
        <v>594994.99</v>
      </c>
      <c r="G222" s="46">
        <v>594994.99</v>
      </c>
      <c r="H222" s="84">
        <v>0</v>
      </c>
      <c r="I222" s="84">
        <v>0</v>
      </c>
      <c r="J222" s="83">
        <v>0</v>
      </c>
      <c r="K222" s="83">
        <v>0</v>
      </c>
      <c r="L222" s="83">
        <v>0</v>
      </c>
      <c r="M222" s="83">
        <v>0</v>
      </c>
      <c r="N222" s="83">
        <v>0</v>
      </c>
      <c r="O222" s="83">
        <v>0</v>
      </c>
      <c r="P222" s="83">
        <v>0</v>
      </c>
      <c r="Q222" s="175"/>
      <c r="R222" s="175"/>
      <c r="S222" s="152"/>
      <c r="T222" s="160">
        <f>SUM(U222:X222)</f>
        <v>594994.99</v>
      </c>
      <c r="U222" s="64">
        <v>594994.99</v>
      </c>
      <c r="V222" s="139">
        <v>0</v>
      </c>
      <c r="W222" s="139">
        <v>0</v>
      </c>
      <c r="X222" s="139">
        <v>0</v>
      </c>
      <c r="Y222" s="127">
        <f>SUM(Z222:AC222)</f>
        <v>0</v>
      </c>
      <c r="Z222" s="139">
        <v>0</v>
      </c>
      <c r="AA222" s="139">
        <v>0</v>
      </c>
      <c r="AB222" s="139">
        <v>0</v>
      </c>
      <c r="AC222" s="126">
        <f>SUM(G222-U222)</f>
        <v>0</v>
      </c>
      <c r="AD222" s="66">
        <v>260</v>
      </c>
    </row>
    <row r="223" spans="2:30" ht="12.75">
      <c r="B223" s="74" t="s">
        <v>409</v>
      </c>
      <c r="C223" s="101" t="s">
        <v>411</v>
      </c>
      <c r="D223" s="74" t="s">
        <v>9</v>
      </c>
      <c r="E223" s="74" t="s">
        <v>9</v>
      </c>
      <c r="F223" s="44">
        <f>SUM(G223+H223+I223+J223+K223+L223+M223+N223+O223+P223)</f>
        <v>746021.03</v>
      </c>
      <c r="G223" s="46">
        <v>746021.03</v>
      </c>
      <c r="H223" s="84">
        <v>0</v>
      </c>
      <c r="I223" s="84">
        <v>0</v>
      </c>
      <c r="J223" s="83">
        <v>0</v>
      </c>
      <c r="K223" s="83">
        <v>0</v>
      </c>
      <c r="L223" s="83">
        <v>0</v>
      </c>
      <c r="M223" s="83">
        <v>0</v>
      </c>
      <c r="N223" s="83">
        <v>0</v>
      </c>
      <c r="O223" s="83">
        <v>0</v>
      </c>
      <c r="P223" s="83">
        <v>0</v>
      </c>
      <c r="Q223" s="175"/>
      <c r="R223" s="175"/>
      <c r="S223" s="152"/>
      <c r="T223" s="160">
        <f>SUM(U223:X223)</f>
        <v>746021.03</v>
      </c>
      <c r="U223" s="64">
        <v>746021.03</v>
      </c>
      <c r="V223" s="139">
        <v>0</v>
      </c>
      <c r="W223" s="139">
        <v>0</v>
      </c>
      <c r="X223" s="139">
        <v>0</v>
      </c>
      <c r="Y223" s="127">
        <f>SUM(Z223:AC223)</f>
        <v>0</v>
      </c>
      <c r="Z223" s="139">
        <v>0</v>
      </c>
      <c r="AA223" s="139">
        <v>0</v>
      </c>
      <c r="AB223" s="139">
        <v>0</v>
      </c>
      <c r="AC223" s="126">
        <f>SUM(G223-U223)</f>
        <v>0</v>
      </c>
      <c r="AD223" s="66">
        <v>340</v>
      </c>
    </row>
    <row r="224" spans="2:30" ht="13.5" thickBot="1">
      <c r="B224" s="74"/>
      <c r="C224" s="101" t="s">
        <v>412</v>
      </c>
      <c r="D224" s="74"/>
      <c r="E224" s="74"/>
      <c r="F224" s="42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176"/>
      <c r="R224" s="176"/>
      <c r="S224" s="153"/>
      <c r="T224" s="166"/>
      <c r="U224" s="64"/>
      <c r="V224" s="59"/>
      <c r="W224" s="59"/>
      <c r="X224" s="59"/>
      <c r="Y224" s="59"/>
      <c r="Z224" s="59"/>
      <c r="AA224" s="59"/>
      <c r="AB224" s="59"/>
      <c r="AC224" s="129"/>
      <c r="AD224" s="66"/>
    </row>
    <row r="225" spans="2:30" ht="12.75">
      <c r="B225" s="191" t="s">
        <v>416</v>
      </c>
      <c r="C225" s="192"/>
      <c r="D225" s="193"/>
      <c r="E225" s="74"/>
      <c r="F225" s="42"/>
      <c r="G225" s="44"/>
      <c r="H225" s="44"/>
      <c r="I225" s="44"/>
      <c r="J225" s="44"/>
      <c r="K225" s="44"/>
      <c r="L225" s="44"/>
      <c r="M225" s="44"/>
      <c r="N225" s="44"/>
      <c r="O225" s="44"/>
      <c r="P225" s="210"/>
      <c r="Q225" s="176"/>
      <c r="R225" s="176"/>
      <c r="S225" s="153"/>
      <c r="T225" s="166"/>
      <c r="U225" s="64"/>
      <c r="V225" s="59"/>
      <c r="W225" s="59"/>
      <c r="X225" s="59"/>
      <c r="Y225" s="59"/>
      <c r="Z225" s="59"/>
      <c r="AA225" s="59"/>
      <c r="AB225" s="59"/>
      <c r="AC225" s="129"/>
      <c r="AD225" s="66"/>
    </row>
    <row r="226" spans="2:30" ht="12.75">
      <c r="B226" s="74"/>
      <c r="C226" s="41" t="s">
        <v>71</v>
      </c>
      <c r="D226" s="74"/>
      <c r="E226" s="74"/>
      <c r="F226" s="42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176"/>
      <c r="R226" s="176"/>
      <c r="S226" s="153"/>
      <c r="T226" s="166"/>
      <c r="U226" s="64"/>
      <c r="V226" s="59"/>
      <c r="W226" s="59"/>
      <c r="X226" s="59"/>
      <c r="Y226" s="59"/>
      <c r="Z226" s="59"/>
      <c r="AA226" s="59"/>
      <c r="AB226" s="59"/>
      <c r="AC226" s="129"/>
      <c r="AD226" s="66"/>
    </row>
    <row r="227" spans="2:30" ht="12.75">
      <c r="B227" s="74" t="s">
        <v>413</v>
      </c>
      <c r="C227" s="101" t="s">
        <v>417</v>
      </c>
      <c r="D227" s="74" t="s">
        <v>82</v>
      </c>
      <c r="E227" s="74" t="s">
        <v>165</v>
      </c>
      <c r="F227" s="44">
        <f>SUM(G227+H227+I227+J227+K227+L227+M227+N227+O227+P227)</f>
        <v>705041</v>
      </c>
      <c r="G227" s="46">
        <v>705041</v>
      </c>
      <c r="H227" s="84">
        <v>0</v>
      </c>
      <c r="I227" s="84">
        <v>0</v>
      </c>
      <c r="J227" s="83">
        <v>0</v>
      </c>
      <c r="K227" s="83">
        <v>0</v>
      </c>
      <c r="L227" s="83">
        <v>0</v>
      </c>
      <c r="M227" s="83">
        <v>0</v>
      </c>
      <c r="N227" s="83">
        <v>0</v>
      </c>
      <c r="O227" s="83">
        <v>0</v>
      </c>
      <c r="P227" s="83">
        <v>0</v>
      </c>
      <c r="Q227" s="175"/>
      <c r="R227" s="175"/>
      <c r="S227" s="152"/>
      <c r="T227" s="160">
        <f>SUM(U227:X227)</f>
        <v>703667.67</v>
      </c>
      <c r="U227" s="64">
        <v>703667.67</v>
      </c>
      <c r="V227" s="139">
        <v>0</v>
      </c>
      <c r="W227" s="139">
        <v>0</v>
      </c>
      <c r="X227" s="139">
        <v>0</v>
      </c>
      <c r="Y227" s="130">
        <f>SUM(Z227:AC227)</f>
        <v>1373.329999999958</v>
      </c>
      <c r="Z227" s="139">
        <v>0</v>
      </c>
      <c r="AA227" s="139">
        <v>0</v>
      </c>
      <c r="AB227" s="139">
        <v>0</v>
      </c>
      <c r="AC227" s="129">
        <f>SUM(G227-U227)</f>
        <v>1373.329999999958</v>
      </c>
      <c r="AD227" s="66">
        <v>350</v>
      </c>
    </row>
    <row r="228" spans="2:30" ht="12.75">
      <c r="B228" s="74"/>
      <c r="C228" s="101" t="s">
        <v>418</v>
      </c>
      <c r="D228" s="74"/>
      <c r="E228" s="74"/>
      <c r="F228" s="42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176"/>
      <c r="R228" s="176"/>
      <c r="S228" s="153"/>
      <c r="T228" s="166"/>
      <c r="U228" s="64"/>
      <c r="V228" s="59"/>
      <c r="W228" s="59"/>
      <c r="X228" s="59"/>
      <c r="Y228" s="59"/>
      <c r="Z228" s="59"/>
      <c r="AA228" s="59"/>
      <c r="AB228" s="59"/>
      <c r="AC228" s="129"/>
      <c r="AD228" s="66"/>
    </row>
    <row r="229" spans="2:30" ht="12.75">
      <c r="B229" s="74" t="s">
        <v>414</v>
      </c>
      <c r="C229" s="101" t="s">
        <v>419</v>
      </c>
      <c r="D229" s="74" t="s">
        <v>447</v>
      </c>
      <c r="E229" s="74" t="s">
        <v>9</v>
      </c>
      <c r="F229" s="44">
        <f>SUM(G229+H229+I229+J229+K229+L229+M229+N229+O229+P229)</f>
        <v>204075.13</v>
      </c>
      <c r="G229" s="46">
        <v>204075.13</v>
      </c>
      <c r="H229" s="84">
        <v>0</v>
      </c>
      <c r="I229" s="84">
        <v>0</v>
      </c>
      <c r="J229" s="83">
        <v>0</v>
      </c>
      <c r="K229" s="83">
        <v>0</v>
      </c>
      <c r="L229" s="83">
        <v>0</v>
      </c>
      <c r="M229" s="83">
        <v>0</v>
      </c>
      <c r="N229" s="83">
        <v>0</v>
      </c>
      <c r="O229" s="83">
        <v>0</v>
      </c>
      <c r="P229" s="83">
        <v>0</v>
      </c>
      <c r="Q229" s="175"/>
      <c r="R229" s="175"/>
      <c r="S229" s="152"/>
      <c r="T229" s="160">
        <f>SUM(U229:X229)</f>
        <v>204075.13</v>
      </c>
      <c r="U229" s="64">
        <v>204075.13</v>
      </c>
      <c r="V229" s="139">
        <v>0</v>
      </c>
      <c r="W229" s="139">
        <v>0</v>
      </c>
      <c r="X229" s="139">
        <v>0</v>
      </c>
      <c r="Y229" s="127">
        <f>SUM(Z229:AC229)</f>
        <v>0</v>
      </c>
      <c r="Z229" s="139">
        <v>0</v>
      </c>
      <c r="AA229" s="139">
        <v>0</v>
      </c>
      <c r="AB229" s="139">
        <v>0</v>
      </c>
      <c r="AC229" s="126">
        <f>SUM(G229-U229)</f>
        <v>0</v>
      </c>
      <c r="AD229" s="66">
        <v>120</v>
      </c>
    </row>
    <row r="230" spans="2:30" ht="12.75">
      <c r="B230" s="74"/>
      <c r="C230" s="101" t="s">
        <v>420</v>
      </c>
      <c r="D230" s="74"/>
      <c r="E230" s="74"/>
      <c r="F230" s="42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176"/>
      <c r="R230" s="176"/>
      <c r="S230" s="153"/>
      <c r="T230" s="166"/>
      <c r="U230" s="64"/>
      <c r="V230" s="59"/>
      <c r="W230" s="59"/>
      <c r="X230" s="59"/>
      <c r="Y230" s="123"/>
      <c r="Z230" s="59"/>
      <c r="AA230" s="59"/>
      <c r="AB230" s="59"/>
      <c r="AC230" s="129"/>
      <c r="AD230" s="66"/>
    </row>
    <row r="231" spans="2:30" ht="12.75">
      <c r="B231" s="74" t="s">
        <v>415</v>
      </c>
      <c r="C231" s="101" t="s">
        <v>421</v>
      </c>
      <c r="D231" s="74" t="s">
        <v>448</v>
      </c>
      <c r="E231" s="74" t="s">
        <v>9</v>
      </c>
      <c r="F231" s="44">
        <f>SUM(G231+H231+I231+J231+K231+L231+M231+N231+O231+P231)</f>
        <v>232074.13</v>
      </c>
      <c r="G231" s="46">
        <v>232074.13</v>
      </c>
      <c r="H231" s="84">
        <v>0</v>
      </c>
      <c r="I231" s="84">
        <v>0</v>
      </c>
      <c r="J231" s="83">
        <v>0</v>
      </c>
      <c r="K231" s="83">
        <v>0</v>
      </c>
      <c r="L231" s="83">
        <v>0</v>
      </c>
      <c r="M231" s="83">
        <v>0</v>
      </c>
      <c r="N231" s="83">
        <v>0</v>
      </c>
      <c r="O231" s="83">
        <v>0</v>
      </c>
      <c r="P231" s="83">
        <v>0</v>
      </c>
      <c r="Q231" s="175"/>
      <c r="R231" s="175"/>
      <c r="S231" s="152"/>
      <c r="T231" s="160">
        <f>SUM(U231:X231)</f>
        <v>232074.13</v>
      </c>
      <c r="U231" s="64">
        <v>232074.13</v>
      </c>
      <c r="V231" s="139">
        <v>0</v>
      </c>
      <c r="W231" s="139">
        <v>0</v>
      </c>
      <c r="X231" s="139">
        <v>0</v>
      </c>
      <c r="Y231" s="127">
        <f>SUM(Z231:AC231)</f>
        <v>0</v>
      </c>
      <c r="Z231" s="139">
        <v>0</v>
      </c>
      <c r="AA231" s="139">
        <v>0</v>
      </c>
      <c r="AB231" s="139">
        <v>0</v>
      </c>
      <c r="AC231" s="126">
        <f>SUM(G231-U231)</f>
        <v>0</v>
      </c>
      <c r="AD231" s="66">
        <v>180</v>
      </c>
    </row>
    <row r="232" spans="2:30" ht="9" customHeight="1">
      <c r="B232" s="74"/>
      <c r="C232" s="101" t="s">
        <v>422</v>
      </c>
      <c r="D232" s="74"/>
      <c r="E232" s="74"/>
      <c r="F232" s="42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176"/>
      <c r="R232" s="176"/>
      <c r="S232" s="153"/>
      <c r="T232" s="166"/>
      <c r="U232" s="64"/>
      <c r="V232" s="59"/>
      <c r="W232" s="59"/>
      <c r="X232" s="59"/>
      <c r="Y232" s="123"/>
      <c r="Z232" s="59"/>
      <c r="AA232" s="59"/>
      <c r="AB232" s="59"/>
      <c r="AC232" s="129"/>
      <c r="AD232" s="56"/>
    </row>
    <row r="233" spans="2:30" ht="12.75">
      <c r="B233" s="191" t="s">
        <v>425</v>
      </c>
      <c r="C233" s="192"/>
      <c r="D233" s="193"/>
      <c r="E233" s="74"/>
      <c r="F233" s="42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176"/>
      <c r="R233" s="176"/>
      <c r="S233" s="153"/>
      <c r="T233" s="166"/>
      <c r="U233" s="64"/>
      <c r="V233" s="59"/>
      <c r="W233" s="59"/>
      <c r="X233" s="59"/>
      <c r="Y233" s="123"/>
      <c r="Z233" s="59"/>
      <c r="AA233" s="59"/>
      <c r="AB233" s="59"/>
      <c r="AC233" s="129"/>
      <c r="AD233" s="56"/>
    </row>
    <row r="234" spans="2:30" ht="12.75">
      <c r="B234" s="74"/>
      <c r="C234" s="41" t="s">
        <v>71</v>
      </c>
      <c r="D234" s="74"/>
      <c r="E234" s="74"/>
      <c r="F234" s="42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176"/>
      <c r="R234" s="176"/>
      <c r="S234" s="153"/>
      <c r="T234" s="166"/>
      <c r="U234" s="64"/>
      <c r="V234" s="59"/>
      <c r="W234" s="59"/>
      <c r="X234" s="59"/>
      <c r="Y234" s="123"/>
      <c r="Z234" s="59"/>
      <c r="AA234" s="59"/>
      <c r="AB234" s="59"/>
      <c r="AC234" s="129"/>
      <c r="AD234" s="56"/>
    </row>
    <row r="235" spans="2:30" ht="12.75">
      <c r="B235" s="74" t="s">
        <v>423</v>
      </c>
      <c r="C235" s="101" t="s">
        <v>426</v>
      </c>
      <c r="D235" s="74" t="s">
        <v>69</v>
      </c>
      <c r="E235" s="74" t="s">
        <v>212</v>
      </c>
      <c r="F235" s="44">
        <f>SUM(G235+H235+I235+J235+K235+L235+M235+N235+O235+P235)</f>
        <v>52933.42</v>
      </c>
      <c r="G235" s="46">
        <v>52933.42</v>
      </c>
      <c r="H235" s="84">
        <v>0</v>
      </c>
      <c r="I235" s="84">
        <v>0</v>
      </c>
      <c r="J235" s="83">
        <v>0</v>
      </c>
      <c r="K235" s="83">
        <v>0</v>
      </c>
      <c r="L235" s="83">
        <v>0</v>
      </c>
      <c r="M235" s="83">
        <v>0</v>
      </c>
      <c r="N235" s="83">
        <v>0</v>
      </c>
      <c r="O235" s="83">
        <v>0</v>
      </c>
      <c r="P235" s="83">
        <v>0</v>
      </c>
      <c r="Q235" s="175"/>
      <c r="R235" s="175"/>
      <c r="S235" s="152"/>
      <c r="T235" s="160">
        <f>SUM(U235:X235)</f>
        <v>52933.42</v>
      </c>
      <c r="U235" s="64">
        <v>52933.42</v>
      </c>
      <c r="V235" s="139">
        <v>0</v>
      </c>
      <c r="W235" s="139">
        <v>0</v>
      </c>
      <c r="X235" s="139">
        <v>0</v>
      </c>
      <c r="Y235" s="127">
        <f>SUM(Z235:AC235)</f>
        <v>0</v>
      </c>
      <c r="Z235" s="139">
        <v>0</v>
      </c>
      <c r="AA235" s="139">
        <v>0</v>
      </c>
      <c r="AB235" s="139">
        <v>0</v>
      </c>
      <c r="AC235" s="126">
        <f>SUM(G235-U235)</f>
        <v>0</v>
      </c>
      <c r="AD235" s="66">
        <v>45</v>
      </c>
    </row>
    <row r="236" spans="2:30" ht="12.75">
      <c r="B236" s="74"/>
      <c r="C236" s="101" t="s">
        <v>427</v>
      </c>
      <c r="D236" s="74"/>
      <c r="E236" s="74"/>
      <c r="F236" s="42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176"/>
      <c r="R236" s="176"/>
      <c r="S236" s="153"/>
      <c r="T236" s="166"/>
      <c r="U236" s="64"/>
      <c r="V236" s="59"/>
      <c r="W236" s="59"/>
      <c r="X236" s="59"/>
      <c r="Y236" s="123"/>
      <c r="Z236" s="59"/>
      <c r="AA236" s="59"/>
      <c r="AB236" s="59"/>
      <c r="AC236" s="129"/>
      <c r="AD236" s="66"/>
    </row>
    <row r="237" spans="2:30" ht="12.75">
      <c r="B237" s="74" t="s">
        <v>424</v>
      </c>
      <c r="C237" s="101" t="s">
        <v>428</v>
      </c>
      <c r="D237" s="74" t="s">
        <v>449</v>
      </c>
      <c r="E237" s="74" t="s">
        <v>361</v>
      </c>
      <c r="F237" s="44">
        <f>SUM(G237+H237+I237+J237+K237+L237+M237+N237+O237+P237)</f>
        <v>49787.95</v>
      </c>
      <c r="G237" s="46">
        <v>49787.95</v>
      </c>
      <c r="H237" s="84">
        <v>0</v>
      </c>
      <c r="I237" s="84">
        <v>0</v>
      </c>
      <c r="J237" s="83">
        <v>0</v>
      </c>
      <c r="K237" s="83">
        <v>0</v>
      </c>
      <c r="L237" s="83">
        <v>0</v>
      </c>
      <c r="M237" s="83">
        <v>0</v>
      </c>
      <c r="N237" s="83">
        <v>0</v>
      </c>
      <c r="O237" s="83">
        <v>0</v>
      </c>
      <c r="P237" s="83">
        <v>0</v>
      </c>
      <c r="Q237" s="175"/>
      <c r="R237" s="175"/>
      <c r="S237" s="152"/>
      <c r="T237" s="160">
        <f>SUM(U237:X237)</f>
        <v>49787.95</v>
      </c>
      <c r="U237" s="64">
        <v>49787.95</v>
      </c>
      <c r="V237" s="139">
        <v>0</v>
      </c>
      <c r="W237" s="139">
        <v>0</v>
      </c>
      <c r="X237" s="139">
        <v>0</v>
      </c>
      <c r="Y237" s="127">
        <f>SUM(Z237:AC237)</f>
        <v>0</v>
      </c>
      <c r="Z237" s="139">
        <v>0</v>
      </c>
      <c r="AA237" s="139">
        <v>0</v>
      </c>
      <c r="AB237" s="139">
        <v>0</v>
      </c>
      <c r="AC237" s="126">
        <f>SUM(G237-U237)</f>
        <v>0</v>
      </c>
      <c r="AD237" s="66">
        <v>55</v>
      </c>
    </row>
    <row r="238" spans="2:30" ht="12.75">
      <c r="B238" s="74"/>
      <c r="C238" s="101" t="s">
        <v>429</v>
      </c>
      <c r="D238" s="74"/>
      <c r="E238" s="74"/>
      <c r="F238" s="42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176"/>
      <c r="R238" s="176"/>
      <c r="S238" s="153"/>
      <c r="T238" s="166"/>
      <c r="U238" s="64"/>
      <c r="V238" s="59"/>
      <c r="W238" s="59"/>
      <c r="X238" s="59"/>
      <c r="Y238" s="123"/>
      <c r="Z238" s="59"/>
      <c r="AA238" s="59"/>
      <c r="AB238" s="59"/>
      <c r="AC238" s="129"/>
      <c r="AD238" s="66"/>
    </row>
    <row r="239" spans="2:30" ht="12.75">
      <c r="B239" s="112" t="s">
        <v>518</v>
      </c>
      <c r="C239" s="118" t="s">
        <v>519</v>
      </c>
      <c r="D239" s="103" t="s">
        <v>521</v>
      </c>
      <c r="E239" s="74" t="s">
        <v>165</v>
      </c>
      <c r="F239" s="44">
        <f>SUM(G239+H239+I239+J239+K239+L239+M239+N239+O239+P239)</f>
        <v>209333.57</v>
      </c>
      <c r="G239" s="46">
        <v>209333.57</v>
      </c>
      <c r="H239" s="84">
        <v>0</v>
      </c>
      <c r="I239" s="84">
        <v>0</v>
      </c>
      <c r="J239" s="83">
        <v>0</v>
      </c>
      <c r="K239" s="83">
        <v>0</v>
      </c>
      <c r="L239" s="83">
        <v>0</v>
      </c>
      <c r="M239" s="83">
        <v>0</v>
      </c>
      <c r="N239" s="83">
        <v>0</v>
      </c>
      <c r="O239" s="83">
        <v>0</v>
      </c>
      <c r="P239" s="83">
        <v>0</v>
      </c>
      <c r="Q239" s="175"/>
      <c r="R239" s="175"/>
      <c r="S239" s="152"/>
      <c r="T239" s="160">
        <f>SUM(U239:X239)</f>
        <v>208721.78</v>
      </c>
      <c r="U239" s="64">
        <v>208721.78</v>
      </c>
      <c r="V239" s="139">
        <v>0</v>
      </c>
      <c r="W239" s="139">
        <v>0</v>
      </c>
      <c r="X239" s="139">
        <v>0</v>
      </c>
      <c r="Y239" s="130">
        <f>SUM(Z239:AC239)</f>
        <v>611.7900000000081</v>
      </c>
      <c r="Z239" s="139">
        <v>0</v>
      </c>
      <c r="AA239" s="139">
        <v>0</v>
      </c>
      <c r="AB239" s="139">
        <v>0</v>
      </c>
      <c r="AC239" s="129">
        <f>SUM(G239-U239)</f>
        <v>611.7900000000081</v>
      </c>
      <c r="AD239" s="66">
        <v>135</v>
      </c>
    </row>
    <row r="240" spans="2:30" ht="12.75">
      <c r="B240" s="112"/>
      <c r="C240" s="118" t="s">
        <v>520</v>
      </c>
      <c r="D240" s="103"/>
      <c r="E240" s="74"/>
      <c r="F240" s="42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176"/>
      <c r="R240" s="176"/>
      <c r="S240" s="153"/>
      <c r="T240" s="166"/>
      <c r="U240" s="64"/>
      <c r="V240" s="59"/>
      <c r="W240" s="59"/>
      <c r="X240" s="59"/>
      <c r="Y240" s="59"/>
      <c r="Z240" s="59"/>
      <c r="AA240" s="59"/>
      <c r="AB240" s="59"/>
      <c r="AC240" s="129"/>
      <c r="AD240" s="56"/>
    </row>
    <row r="241" spans="2:30" ht="12.75">
      <c r="B241" s="191" t="s">
        <v>430</v>
      </c>
      <c r="C241" s="192"/>
      <c r="D241" s="193"/>
      <c r="E241" s="74"/>
      <c r="F241" s="42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76"/>
      <c r="R241" s="176"/>
      <c r="S241" s="153"/>
      <c r="T241" s="166"/>
      <c r="U241" s="64"/>
      <c r="V241" s="59"/>
      <c r="W241" s="59"/>
      <c r="X241" s="59"/>
      <c r="Y241" s="59"/>
      <c r="Z241" s="59"/>
      <c r="AA241" s="59"/>
      <c r="AB241" s="59"/>
      <c r="AC241" s="129"/>
      <c r="AD241" s="56"/>
    </row>
    <row r="242" spans="2:30" ht="9" customHeight="1">
      <c r="B242" s="74"/>
      <c r="C242" s="41" t="s">
        <v>71</v>
      </c>
      <c r="D242" s="74"/>
      <c r="E242" s="74"/>
      <c r="F242" s="42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176"/>
      <c r="R242" s="176"/>
      <c r="S242" s="153"/>
      <c r="T242" s="166"/>
      <c r="U242" s="64"/>
      <c r="V242" s="59"/>
      <c r="W242" s="59"/>
      <c r="X242" s="59"/>
      <c r="Y242" s="59"/>
      <c r="Z242" s="59"/>
      <c r="AA242" s="59"/>
      <c r="AB242" s="59"/>
      <c r="AC242" s="129"/>
      <c r="AD242" s="56"/>
    </row>
    <row r="243" spans="2:30" ht="12.75">
      <c r="B243" s="74" t="s">
        <v>431</v>
      </c>
      <c r="C243" s="101" t="s">
        <v>433</v>
      </c>
      <c r="D243" s="74" t="s">
        <v>82</v>
      </c>
      <c r="E243" s="74" t="s">
        <v>165</v>
      </c>
      <c r="F243" s="44">
        <f>SUM(G243+H243+I243+J243+K243+L243+M243+N243+O243+P243)</f>
        <v>1650918.47</v>
      </c>
      <c r="G243" s="46">
        <v>448117.98</v>
      </c>
      <c r="H243" s="84">
        <v>0</v>
      </c>
      <c r="I243" s="84">
        <v>0</v>
      </c>
      <c r="J243" s="83">
        <v>0</v>
      </c>
      <c r="K243" s="83">
        <v>0</v>
      </c>
      <c r="L243" s="83">
        <v>0</v>
      </c>
      <c r="M243" s="83">
        <v>0</v>
      </c>
      <c r="N243" s="44">
        <v>349112.76</v>
      </c>
      <c r="O243" s="121">
        <v>853687.73</v>
      </c>
      <c r="P243" s="83">
        <v>0</v>
      </c>
      <c r="Q243" s="175"/>
      <c r="R243" s="175"/>
      <c r="S243" s="152"/>
      <c r="T243" s="160">
        <f>SUM(U243:X243)</f>
        <v>1643145.96</v>
      </c>
      <c r="U243" s="64">
        <v>440345.47</v>
      </c>
      <c r="V243" s="129">
        <v>853687.73</v>
      </c>
      <c r="W243" s="129">
        <v>349112.76</v>
      </c>
      <c r="X243" s="139">
        <v>0</v>
      </c>
      <c r="Y243" s="130">
        <f>SUM(Z243:AC243)</f>
        <v>7772.510000000009</v>
      </c>
      <c r="Z243" s="139">
        <v>0</v>
      </c>
      <c r="AA243" s="139">
        <v>0</v>
      </c>
      <c r="AB243" s="139">
        <v>0</v>
      </c>
      <c r="AC243" s="129">
        <f>SUM(G243-U243)</f>
        <v>7772.510000000009</v>
      </c>
      <c r="AD243" s="66">
        <v>360</v>
      </c>
    </row>
    <row r="244" spans="2:30" ht="12.75">
      <c r="B244" s="74"/>
      <c r="C244" s="101" t="s">
        <v>434</v>
      </c>
      <c r="D244" s="74"/>
      <c r="E244" s="74"/>
      <c r="F244" s="42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176"/>
      <c r="R244" s="176"/>
      <c r="S244" s="153"/>
      <c r="T244" s="166"/>
      <c r="U244" s="64"/>
      <c r="V244" s="59"/>
      <c r="W244" s="59"/>
      <c r="X244" s="59"/>
      <c r="Y244" s="59"/>
      <c r="Z244" s="59"/>
      <c r="AA244" s="59"/>
      <c r="AB244" s="59"/>
      <c r="AC244" s="129"/>
      <c r="AD244" s="66"/>
    </row>
    <row r="245" spans="2:30" ht="12.75">
      <c r="B245" s="74" t="s">
        <v>432</v>
      </c>
      <c r="C245" s="101" t="s">
        <v>435</v>
      </c>
      <c r="D245" s="74" t="s">
        <v>448</v>
      </c>
      <c r="E245" s="74" t="s">
        <v>9</v>
      </c>
      <c r="F245" s="44">
        <f>SUM(G245+H245+I245+J245+K245+L245+M245+N245+O245+P245)</f>
        <v>376377.54</v>
      </c>
      <c r="G245" s="46">
        <v>376377.54</v>
      </c>
      <c r="H245" s="84">
        <v>0</v>
      </c>
      <c r="I245" s="84">
        <v>0</v>
      </c>
      <c r="J245" s="83">
        <v>0</v>
      </c>
      <c r="K245" s="83">
        <v>0</v>
      </c>
      <c r="L245" s="83">
        <v>0</v>
      </c>
      <c r="M245" s="83">
        <v>0</v>
      </c>
      <c r="N245" s="83">
        <v>0</v>
      </c>
      <c r="O245" s="83">
        <v>0</v>
      </c>
      <c r="P245" s="83">
        <v>0</v>
      </c>
      <c r="Q245" s="175"/>
      <c r="R245" s="175"/>
      <c r="S245" s="152"/>
      <c r="T245" s="160">
        <f>SUM(U245:X245)</f>
        <v>376377.54</v>
      </c>
      <c r="U245" s="64">
        <v>376377.54</v>
      </c>
      <c r="V245" s="139">
        <v>0</v>
      </c>
      <c r="W245" s="139">
        <v>0</v>
      </c>
      <c r="X245" s="139">
        <v>0</v>
      </c>
      <c r="Y245" s="127">
        <f>SUM(Z245:AC245)</f>
        <v>0</v>
      </c>
      <c r="Z245" s="139">
        <v>0</v>
      </c>
      <c r="AA245" s="139">
        <v>0</v>
      </c>
      <c r="AB245" s="139">
        <v>0</v>
      </c>
      <c r="AC245" s="126">
        <f>SUM(G245-U245)</f>
        <v>0</v>
      </c>
      <c r="AD245" s="66">
        <v>250</v>
      </c>
    </row>
    <row r="246" spans="2:30" ht="12.75">
      <c r="B246" s="74"/>
      <c r="C246" s="101" t="s">
        <v>436</v>
      </c>
      <c r="D246" s="74"/>
      <c r="E246" s="74"/>
      <c r="F246" s="42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76"/>
      <c r="R246" s="176"/>
      <c r="S246" s="153"/>
      <c r="T246" s="166"/>
      <c r="U246" s="64"/>
      <c r="V246" s="59"/>
      <c r="W246" s="59"/>
      <c r="X246" s="59"/>
      <c r="Y246" s="123"/>
      <c r="Z246" s="59"/>
      <c r="AA246" s="59"/>
      <c r="AB246" s="59"/>
      <c r="AC246" s="129"/>
      <c r="AD246" s="56"/>
    </row>
    <row r="247" spans="2:30" ht="12.75">
      <c r="B247" s="191" t="s">
        <v>437</v>
      </c>
      <c r="C247" s="192"/>
      <c r="D247" s="193"/>
      <c r="E247" s="74"/>
      <c r="F247" s="42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176"/>
      <c r="R247" s="176"/>
      <c r="S247" s="153"/>
      <c r="T247" s="166"/>
      <c r="U247" s="64"/>
      <c r="V247" s="59"/>
      <c r="W247" s="59"/>
      <c r="X247" s="59"/>
      <c r="Y247" s="123"/>
      <c r="Z247" s="59"/>
      <c r="AA247" s="59"/>
      <c r="AB247" s="59"/>
      <c r="AC247" s="129"/>
      <c r="AD247" s="56"/>
    </row>
    <row r="248" spans="2:30" ht="12.75">
      <c r="B248" s="74"/>
      <c r="C248" s="41" t="s">
        <v>71</v>
      </c>
      <c r="D248" s="74"/>
      <c r="E248" s="74"/>
      <c r="F248" s="42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176"/>
      <c r="R248" s="176"/>
      <c r="S248" s="153"/>
      <c r="T248" s="166"/>
      <c r="U248" s="64"/>
      <c r="V248" s="59"/>
      <c r="W248" s="59"/>
      <c r="X248" s="59"/>
      <c r="Y248" s="123"/>
      <c r="Z248" s="59"/>
      <c r="AA248" s="59"/>
      <c r="AB248" s="59"/>
      <c r="AC248" s="129"/>
      <c r="AD248" s="56"/>
    </row>
    <row r="249" spans="2:30" ht="12.75">
      <c r="B249" s="74" t="s">
        <v>438</v>
      </c>
      <c r="C249" s="101" t="s">
        <v>441</v>
      </c>
      <c r="D249" s="74" t="s">
        <v>383</v>
      </c>
      <c r="E249" s="74" t="s">
        <v>361</v>
      </c>
      <c r="F249" s="44">
        <f>SUM(G249+H249+I249+J249+K249+L249+M249+N249+O249+P249)</f>
        <v>75635.28</v>
      </c>
      <c r="G249" s="46">
        <v>75635.28</v>
      </c>
      <c r="H249" s="84">
        <v>0</v>
      </c>
      <c r="I249" s="84">
        <v>0</v>
      </c>
      <c r="J249" s="83">
        <v>0</v>
      </c>
      <c r="K249" s="83">
        <v>0</v>
      </c>
      <c r="L249" s="83">
        <v>0</v>
      </c>
      <c r="M249" s="83">
        <v>0</v>
      </c>
      <c r="N249" s="83">
        <v>0</v>
      </c>
      <c r="O249" s="83">
        <v>0</v>
      </c>
      <c r="P249" s="83">
        <v>0</v>
      </c>
      <c r="Q249" s="175"/>
      <c r="R249" s="175"/>
      <c r="S249" s="152"/>
      <c r="T249" s="160">
        <f>SUM(U249:X249)</f>
        <v>75635.28</v>
      </c>
      <c r="U249" s="64">
        <v>75635.28</v>
      </c>
      <c r="V249" s="139">
        <v>0</v>
      </c>
      <c r="W249" s="139">
        <v>0</v>
      </c>
      <c r="X249" s="139">
        <v>0</v>
      </c>
      <c r="Y249" s="127">
        <f>SUM(Z249:AC249)</f>
        <v>0</v>
      </c>
      <c r="Z249" s="139">
        <v>0</v>
      </c>
      <c r="AA249" s="139">
        <v>0</v>
      </c>
      <c r="AB249" s="139">
        <v>0</v>
      </c>
      <c r="AC249" s="126">
        <f>SUM(G249-U249)</f>
        <v>0</v>
      </c>
      <c r="AD249" s="66">
        <v>54</v>
      </c>
    </row>
    <row r="250" spans="2:30" ht="12.75">
      <c r="B250" s="74"/>
      <c r="C250" s="101" t="s">
        <v>442</v>
      </c>
      <c r="D250" s="74"/>
      <c r="E250" s="74"/>
      <c r="F250" s="42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176"/>
      <c r="R250" s="176"/>
      <c r="S250" s="153"/>
      <c r="T250" s="166"/>
      <c r="U250" s="64"/>
      <c r="V250" s="59"/>
      <c r="W250" s="59"/>
      <c r="X250" s="59"/>
      <c r="Y250" s="123"/>
      <c r="Z250" s="59"/>
      <c r="AA250" s="59"/>
      <c r="AB250" s="59"/>
      <c r="AC250" s="129"/>
      <c r="AD250" s="66"/>
    </row>
    <row r="251" spans="2:30" ht="12.75">
      <c r="B251" s="74" t="s">
        <v>439</v>
      </c>
      <c r="C251" s="101" t="s">
        <v>443</v>
      </c>
      <c r="D251" s="74" t="s">
        <v>210</v>
      </c>
      <c r="E251" s="74" t="s">
        <v>210</v>
      </c>
      <c r="F251" s="44">
        <f>SUM(G251+H251+I251+J251+K251+L251+M251+N251+O251+P251)</f>
        <v>442900.95</v>
      </c>
      <c r="G251" s="46">
        <v>442900.95</v>
      </c>
      <c r="H251" s="84">
        <v>0</v>
      </c>
      <c r="I251" s="84">
        <v>0</v>
      </c>
      <c r="J251" s="83">
        <v>0</v>
      </c>
      <c r="K251" s="83">
        <v>0</v>
      </c>
      <c r="L251" s="83">
        <v>0</v>
      </c>
      <c r="M251" s="83">
        <v>0</v>
      </c>
      <c r="N251" s="83">
        <v>0</v>
      </c>
      <c r="O251" s="83">
        <v>0</v>
      </c>
      <c r="P251" s="83">
        <v>0</v>
      </c>
      <c r="Q251" s="175"/>
      <c r="R251" s="175"/>
      <c r="S251" s="152"/>
      <c r="T251" s="160">
        <f>SUM(U251:X251)</f>
        <v>439878.37</v>
      </c>
      <c r="U251" s="64">
        <v>439878.37</v>
      </c>
      <c r="V251" s="139">
        <v>0</v>
      </c>
      <c r="W251" s="139">
        <v>0</v>
      </c>
      <c r="X251" s="139">
        <v>0</v>
      </c>
      <c r="Y251" s="130">
        <f>SUM(Z251:AC251)</f>
        <v>3022.5800000000163</v>
      </c>
      <c r="Z251" s="139">
        <v>0</v>
      </c>
      <c r="AA251" s="139">
        <v>0</v>
      </c>
      <c r="AB251" s="139">
        <v>0</v>
      </c>
      <c r="AC251" s="129">
        <f>SUM(G251-U251)</f>
        <v>3022.5800000000163</v>
      </c>
      <c r="AD251" s="66">
        <v>180</v>
      </c>
    </row>
    <row r="252" spans="2:30" ht="12.75">
      <c r="B252" s="74"/>
      <c r="C252" s="101" t="s">
        <v>444</v>
      </c>
      <c r="D252" s="74"/>
      <c r="E252" s="74"/>
      <c r="F252" s="42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176"/>
      <c r="R252" s="176"/>
      <c r="S252" s="153"/>
      <c r="T252" s="166"/>
      <c r="U252" s="64"/>
      <c r="V252" s="59"/>
      <c r="W252" s="59"/>
      <c r="X252" s="59"/>
      <c r="Y252" s="59"/>
      <c r="Z252" s="59"/>
      <c r="AA252" s="59"/>
      <c r="AB252" s="59"/>
      <c r="AC252" s="129"/>
      <c r="AD252" s="66"/>
    </row>
    <row r="253" spans="2:30" ht="12.75">
      <c r="B253" s="74" t="s">
        <v>440</v>
      </c>
      <c r="C253" s="101" t="s">
        <v>445</v>
      </c>
      <c r="D253" s="74" t="s">
        <v>78</v>
      </c>
      <c r="E253" s="74" t="s">
        <v>171</v>
      </c>
      <c r="F253" s="44">
        <f>SUM(G253+H253+I253+J253+K253+L253+M253+N253+O253+P253)</f>
        <v>332821.21</v>
      </c>
      <c r="G253" s="46">
        <v>332821.21</v>
      </c>
      <c r="H253" s="84">
        <v>0</v>
      </c>
      <c r="I253" s="84">
        <v>0</v>
      </c>
      <c r="J253" s="83">
        <v>0</v>
      </c>
      <c r="K253" s="83">
        <v>0</v>
      </c>
      <c r="L253" s="83">
        <v>0</v>
      </c>
      <c r="M253" s="83">
        <v>0</v>
      </c>
      <c r="N253" s="83">
        <v>0</v>
      </c>
      <c r="O253" s="83">
        <v>0</v>
      </c>
      <c r="P253" s="83">
        <v>0</v>
      </c>
      <c r="Q253" s="175"/>
      <c r="R253" s="175"/>
      <c r="S253" s="152"/>
      <c r="T253" s="160">
        <f>SUM(U253:X253)</f>
        <v>332821.21</v>
      </c>
      <c r="U253" s="64">
        <v>332821.21</v>
      </c>
      <c r="V253" s="139">
        <v>0</v>
      </c>
      <c r="W253" s="139">
        <v>0</v>
      </c>
      <c r="X253" s="139">
        <v>0</v>
      </c>
      <c r="Y253" s="127">
        <f>SUM(Z253:AC253)</f>
        <v>0</v>
      </c>
      <c r="Z253" s="139">
        <v>0</v>
      </c>
      <c r="AA253" s="139">
        <v>0</v>
      </c>
      <c r="AB253" s="139">
        <v>0</v>
      </c>
      <c r="AC253" s="126">
        <f>SUM(G253-U253)</f>
        <v>0</v>
      </c>
      <c r="AD253" s="66">
        <v>190</v>
      </c>
    </row>
    <row r="254" spans="2:30" ht="9.75" customHeight="1">
      <c r="B254" s="74"/>
      <c r="C254" s="101" t="s">
        <v>446</v>
      </c>
      <c r="D254" s="74"/>
      <c r="E254" s="74"/>
      <c r="F254" s="42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176"/>
      <c r="R254" s="176"/>
      <c r="S254" s="153"/>
      <c r="T254" s="166"/>
      <c r="U254" s="64"/>
      <c r="V254" s="59"/>
      <c r="W254" s="59"/>
      <c r="X254" s="59"/>
      <c r="Y254" s="59"/>
      <c r="Z254" s="59"/>
      <c r="AA254" s="59"/>
      <c r="AB254" s="59"/>
      <c r="AC254" s="129"/>
      <c r="AD254" s="56"/>
    </row>
    <row r="255" spans="2:30" ht="12.75">
      <c r="B255" s="191" t="s">
        <v>464</v>
      </c>
      <c r="C255" s="192"/>
      <c r="D255" s="193"/>
      <c r="E255" s="74"/>
      <c r="F255" s="42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176"/>
      <c r="R255" s="176"/>
      <c r="S255" s="153"/>
      <c r="T255" s="166"/>
      <c r="U255" s="64"/>
      <c r="V255" s="59"/>
      <c r="W255" s="59"/>
      <c r="X255" s="59"/>
      <c r="Y255" s="59"/>
      <c r="Z255" s="59"/>
      <c r="AA255" s="59"/>
      <c r="AB255" s="59"/>
      <c r="AC255" s="129"/>
      <c r="AD255" s="56"/>
    </row>
    <row r="256" spans="2:30" ht="8.25" customHeight="1">
      <c r="B256" s="74"/>
      <c r="C256" s="41" t="s">
        <v>71</v>
      </c>
      <c r="D256" s="74"/>
      <c r="E256" s="74"/>
      <c r="F256" s="42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176"/>
      <c r="R256" s="176"/>
      <c r="S256" s="153"/>
      <c r="T256" s="166"/>
      <c r="U256" s="64"/>
      <c r="V256" s="59"/>
      <c r="W256" s="59"/>
      <c r="X256" s="59"/>
      <c r="Y256" s="59"/>
      <c r="Z256" s="59"/>
      <c r="AA256" s="59"/>
      <c r="AB256" s="59"/>
      <c r="AC256" s="129"/>
      <c r="AD256" s="56"/>
    </row>
    <row r="257" spans="2:30" ht="12.75">
      <c r="B257" s="74" t="s">
        <v>450</v>
      </c>
      <c r="C257" s="101" t="s">
        <v>462</v>
      </c>
      <c r="D257" s="74" t="s">
        <v>68</v>
      </c>
      <c r="E257" s="74" t="s">
        <v>9</v>
      </c>
      <c r="F257" s="44">
        <f>SUM(G257+H257+I257+J257+K257+L257+M257+N257+O257+P257)</f>
        <v>370363.59</v>
      </c>
      <c r="G257" s="46">
        <v>370363.59</v>
      </c>
      <c r="H257" s="84">
        <v>0</v>
      </c>
      <c r="I257" s="84">
        <v>0</v>
      </c>
      <c r="J257" s="83">
        <v>0</v>
      </c>
      <c r="K257" s="83">
        <v>0</v>
      </c>
      <c r="L257" s="83">
        <v>0</v>
      </c>
      <c r="M257" s="83">
        <v>0</v>
      </c>
      <c r="N257" s="83">
        <v>0</v>
      </c>
      <c r="O257" s="83">
        <v>0</v>
      </c>
      <c r="P257" s="83">
        <v>0</v>
      </c>
      <c r="Q257" s="175"/>
      <c r="R257" s="175"/>
      <c r="S257" s="152"/>
      <c r="T257" s="160">
        <f>SUM(U257:X257)</f>
        <v>352296.81</v>
      </c>
      <c r="U257" s="64">
        <v>352296.81</v>
      </c>
      <c r="V257" s="139">
        <v>0</v>
      </c>
      <c r="W257" s="139">
        <v>0</v>
      </c>
      <c r="X257" s="139">
        <v>0</v>
      </c>
      <c r="Y257" s="130">
        <f>SUM(Z257:AC257)</f>
        <v>18066.780000000028</v>
      </c>
      <c r="Z257" s="139">
        <v>0</v>
      </c>
      <c r="AA257" s="139">
        <v>0</v>
      </c>
      <c r="AB257" s="139">
        <v>0</v>
      </c>
      <c r="AC257" s="129">
        <f>SUM(G257-U257)</f>
        <v>18066.780000000028</v>
      </c>
      <c r="AD257" s="66">
        <v>160</v>
      </c>
    </row>
    <row r="258" spans="2:30" ht="12.75">
      <c r="B258" s="74"/>
      <c r="C258" s="101" t="s">
        <v>463</v>
      </c>
      <c r="D258" s="74"/>
      <c r="E258" s="74"/>
      <c r="F258" s="42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176"/>
      <c r="R258" s="176"/>
      <c r="S258" s="153"/>
      <c r="T258" s="166"/>
      <c r="U258" s="64"/>
      <c r="V258" s="59"/>
      <c r="W258" s="59"/>
      <c r="X258" s="59"/>
      <c r="Y258" s="59"/>
      <c r="Z258" s="59"/>
      <c r="AA258" s="59"/>
      <c r="AB258" s="59"/>
      <c r="AC258" s="129"/>
      <c r="AD258" s="66"/>
    </row>
    <row r="259" spans="2:30" ht="12.75">
      <c r="B259" s="74" t="s">
        <v>522</v>
      </c>
      <c r="C259" s="101" t="s">
        <v>523</v>
      </c>
      <c r="D259" s="74" t="s">
        <v>525</v>
      </c>
      <c r="E259" s="74" t="s">
        <v>212</v>
      </c>
      <c r="F259" s="44">
        <f>SUM(G259+H259+I259+J259+K259+L259+M259+N259+O259+P259)</f>
        <v>395013.00999999995</v>
      </c>
      <c r="G259" s="46">
        <v>348448.97</v>
      </c>
      <c r="H259" s="84">
        <v>0</v>
      </c>
      <c r="I259" s="84">
        <v>0</v>
      </c>
      <c r="J259" s="83">
        <v>0</v>
      </c>
      <c r="K259" s="83">
        <v>0</v>
      </c>
      <c r="L259" s="83">
        <v>0</v>
      </c>
      <c r="M259" s="83">
        <v>0</v>
      </c>
      <c r="N259" s="83">
        <v>0</v>
      </c>
      <c r="O259" s="83">
        <v>0</v>
      </c>
      <c r="P259" s="44">
        <v>46564.04</v>
      </c>
      <c r="Q259" s="176"/>
      <c r="R259" s="176"/>
      <c r="S259" s="153"/>
      <c r="T259" s="160">
        <f>SUM(U259:X259)</f>
        <v>380890.22</v>
      </c>
      <c r="U259" s="64">
        <v>334326.18</v>
      </c>
      <c r="V259" s="126">
        <v>0</v>
      </c>
      <c r="W259" s="139">
        <v>0</v>
      </c>
      <c r="X259" s="144">
        <v>46564.04</v>
      </c>
      <c r="Y259" s="130">
        <f>SUM(Z259:AC259)</f>
        <v>14122.789999999979</v>
      </c>
      <c r="Z259" s="139">
        <v>0</v>
      </c>
      <c r="AA259" s="139">
        <v>0</v>
      </c>
      <c r="AB259" s="139">
        <f>SUM(P259-X259)</f>
        <v>0</v>
      </c>
      <c r="AC259" s="129">
        <f>SUM(G259-U259)</f>
        <v>14122.789999999979</v>
      </c>
      <c r="AD259" s="66">
        <v>180</v>
      </c>
    </row>
    <row r="260" spans="2:30" ht="13.5" thickBot="1">
      <c r="B260" s="74"/>
      <c r="C260" s="101" t="s">
        <v>524</v>
      </c>
      <c r="D260" s="74"/>
      <c r="E260" s="74"/>
      <c r="F260" s="42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176"/>
      <c r="R260" s="176"/>
      <c r="S260" s="153"/>
      <c r="T260" s="166"/>
      <c r="U260" s="64"/>
      <c r="V260" s="59"/>
      <c r="W260" s="59"/>
      <c r="X260" s="59"/>
      <c r="Y260" s="59"/>
      <c r="Z260" s="59"/>
      <c r="AA260" s="59"/>
      <c r="AB260" s="59"/>
      <c r="AC260" s="129"/>
      <c r="AD260" s="66"/>
    </row>
    <row r="261" spans="2:30" ht="13.5" thickBot="1">
      <c r="B261" s="50"/>
      <c r="C261" s="51"/>
      <c r="D261" s="51"/>
      <c r="E261" s="76"/>
      <c r="F261" s="182" t="s">
        <v>21</v>
      </c>
      <c r="G261" s="183"/>
      <c r="H261" s="183"/>
      <c r="I261" s="183"/>
      <c r="J261" s="183"/>
      <c r="K261" s="183"/>
      <c r="L261" s="183"/>
      <c r="M261" s="183"/>
      <c r="N261" s="183"/>
      <c r="O261" s="183"/>
      <c r="P261" s="184"/>
      <c r="Q261" s="149"/>
      <c r="R261" s="149"/>
      <c r="S261" s="149"/>
      <c r="T261" s="185" t="s">
        <v>5</v>
      </c>
      <c r="U261" s="186"/>
      <c r="V261" s="186"/>
      <c r="W261" s="186"/>
      <c r="X261" s="187"/>
      <c r="Y261" s="185" t="s">
        <v>532</v>
      </c>
      <c r="Z261" s="186"/>
      <c r="AA261" s="186"/>
      <c r="AB261" s="186"/>
      <c r="AC261" s="188"/>
      <c r="AD261" s="62"/>
    </row>
    <row r="262" spans="2:30" ht="14.25" thickBot="1" thickTop="1">
      <c r="B262" s="52" t="s">
        <v>0</v>
      </c>
      <c r="C262" s="53" t="s">
        <v>1</v>
      </c>
      <c r="D262" s="53" t="s">
        <v>2</v>
      </c>
      <c r="E262" s="53" t="s">
        <v>125</v>
      </c>
      <c r="F262" s="54" t="s">
        <v>3</v>
      </c>
      <c r="G262" s="54" t="s">
        <v>72</v>
      </c>
      <c r="H262" s="54" t="s">
        <v>149</v>
      </c>
      <c r="I262" s="54" t="s">
        <v>150</v>
      </c>
      <c r="J262" s="54" t="s">
        <v>151</v>
      </c>
      <c r="K262" s="54" t="s">
        <v>152</v>
      </c>
      <c r="L262" s="54" t="s">
        <v>73</v>
      </c>
      <c r="M262" s="54" t="s">
        <v>74</v>
      </c>
      <c r="N262" s="82" t="s">
        <v>153</v>
      </c>
      <c r="O262" s="82" t="s">
        <v>154</v>
      </c>
      <c r="P262" s="156" t="s">
        <v>155</v>
      </c>
      <c r="Q262" s="150"/>
      <c r="R262" s="150"/>
      <c r="S262" s="150"/>
      <c r="T262" s="157" t="s">
        <v>535</v>
      </c>
      <c r="U262" s="54" t="s">
        <v>530</v>
      </c>
      <c r="V262" s="132" t="s">
        <v>526</v>
      </c>
      <c r="W262" s="132" t="s">
        <v>527</v>
      </c>
      <c r="X262" s="132" t="s">
        <v>533</v>
      </c>
      <c r="Y262" s="132" t="s">
        <v>536</v>
      </c>
      <c r="Z262" s="132" t="s">
        <v>531</v>
      </c>
      <c r="AA262" s="132" t="s">
        <v>529</v>
      </c>
      <c r="AB262" s="132" t="s">
        <v>534</v>
      </c>
      <c r="AC262" s="60" t="s">
        <v>528</v>
      </c>
      <c r="AD262" s="63" t="s">
        <v>102</v>
      </c>
    </row>
    <row r="263" spans="2:30" ht="12.75">
      <c r="B263" s="74"/>
      <c r="C263" s="41" t="s">
        <v>85</v>
      </c>
      <c r="D263" s="74"/>
      <c r="E263" s="74"/>
      <c r="F263" s="42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176"/>
      <c r="R263" s="176"/>
      <c r="S263" s="153"/>
      <c r="T263" s="166"/>
      <c r="U263" s="64"/>
      <c r="V263" s="59"/>
      <c r="W263" s="59"/>
      <c r="X263" s="59"/>
      <c r="Y263" s="59"/>
      <c r="Z263" s="59"/>
      <c r="AA263" s="59"/>
      <c r="AB263" s="59"/>
      <c r="AC263" s="129"/>
      <c r="AD263" s="66"/>
    </row>
    <row r="264" spans="2:30" ht="12.75">
      <c r="B264" s="74" t="s">
        <v>451</v>
      </c>
      <c r="C264" s="101" t="s">
        <v>465</v>
      </c>
      <c r="D264" s="74" t="s">
        <v>68</v>
      </c>
      <c r="E264" s="74" t="s">
        <v>9</v>
      </c>
      <c r="F264" s="44">
        <f>SUM(G264+H264+I264+J264+K264+L264+M264+N264+O264+P264)</f>
        <v>95525.26</v>
      </c>
      <c r="G264" s="46">
        <v>95525.26</v>
      </c>
      <c r="H264" s="84">
        <v>0</v>
      </c>
      <c r="I264" s="84">
        <v>0</v>
      </c>
      <c r="J264" s="83">
        <v>0</v>
      </c>
      <c r="K264" s="83">
        <v>0</v>
      </c>
      <c r="L264" s="83">
        <v>0</v>
      </c>
      <c r="M264" s="83">
        <v>0</v>
      </c>
      <c r="N264" s="83">
        <v>0</v>
      </c>
      <c r="O264" s="83">
        <v>0</v>
      </c>
      <c r="P264" s="83">
        <v>0</v>
      </c>
      <c r="Q264" s="175"/>
      <c r="R264" s="175"/>
      <c r="S264" s="152"/>
      <c r="T264" s="160">
        <f>SUM(U264:X264)</f>
        <v>94950</v>
      </c>
      <c r="U264" s="142">
        <v>94950</v>
      </c>
      <c r="V264" s="139">
        <v>0</v>
      </c>
      <c r="W264" s="139">
        <v>0</v>
      </c>
      <c r="X264" s="139">
        <v>0</v>
      </c>
      <c r="Y264" s="130">
        <f>SUM(Z264:AC264)</f>
        <v>575.2599999999948</v>
      </c>
      <c r="Z264" s="139">
        <v>0</v>
      </c>
      <c r="AA264" s="139">
        <v>0</v>
      </c>
      <c r="AB264" s="139">
        <v>0</v>
      </c>
      <c r="AC264" s="129">
        <f>SUM(G264-U264)</f>
        <v>575.2599999999948</v>
      </c>
      <c r="AD264" s="66">
        <v>95</v>
      </c>
    </row>
    <row r="265" spans="2:30" ht="12.75">
      <c r="B265" s="74"/>
      <c r="C265" s="101" t="s">
        <v>463</v>
      </c>
      <c r="D265" s="74"/>
      <c r="E265" s="74"/>
      <c r="F265" s="42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176"/>
      <c r="R265" s="176"/>
      <c r="S265" s="153"/>
      <c r="T265" s="166"/>
      <c r="U265" s="64"/>
      <c r="V265" s="59"/>
      <c r="W265" s="59"/>
      <c r="X265" s="59"/>
      <c r="Y265" s="59"/>
      <c r="Z265" s="59"/>
      <c r="AA265" s="59"/>
      <c r="AB265" s="59"/>
      <c r="AC265" s="129"/>
      <c r="AD265" s="66"/>
    </row>
    <row r="266" spans="2:30" ht="12.75">
      <c r="B266" s="191" t="s">
        <v>466</v>
      </c>
      <c r="C266" s="192"/>
      <c r="D266" s="193"/>
      <c r="E266" s="74"/>
      <c r="F266" s="42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176"/>
      <c r="R266" s="176"/>
      <c r="S266" s="153"/>
      <c r="T266" s="166"/>
      <c r="U266" s="64"/>
      <c r="V266" s="59"/>
      <c r="W266" s="59"/>
      <c r="X266" s="59"/>
      <c r="Y266" s="59"/>
      <c r="Z266" s="59"/>
      <c r="AA266" s="59"/>
      <c r="AB266" s="59"/>
      <c r="AC266" s="129"/>
      <c r="AD266" s="66"/>
    </row>
    <row r="267" spans="2:30" ht="12.75">
      <c r="B267" s="74"/>
      <c r="C267" s="41" t="s">
        <v>71</v>
      </c>
      <c r="D267" s="74"/>
      <c r="E267" s="74"/>
      <c r="F267" s="42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176"/>
      <c r="R267" s="176"/>
      <c r="S267" s="153"/>
      <c r="T267" s="166"/>
      <c r="U267" s="64"/>
      <c r="V267" s="59"/>
      <c r="W267" s="59"/>
      <c r="X267" s="59"/>
      <c r="Y267" s="59"/>
      <c r="Z267" s="59"/>
      <c r="AA267" s="59"/>
      <c r="AB267" s="59"/>
      <c r="AC267" s="129"/>
      <c r="AD267" s="66"/>
    </row>
    <row r="268" spans="2:30" ht="12.75">
      <c r="B268" s="74" t="s">
        <v>452</v>
      </c>
      <c r="C268" s="101" t="s">
        <v>467</v>
      </c>
      <c r="D268" s="74" t="s">
        <v>89</v>
      </c>
      <c r="E268" s="74" t="s">
        <v>12</v>
      </c>
      <c r="F268" s="44">
        <f>SUM(G268+H268+I268+J268+K268+L268+M268+N268+O268+P268)</f>
        <v>238397.53</v>
      </c>
      <c r="G268" s="46">
        <v>238397.53</v>
      </c>
      <c r="H268" s="84">
        <v>0</v>
      </c>
      <c r="I268" s="84">
        <v>0</v>
      </c>
      <c r="J268" s="83">
        <v>0</v>
      </c>
      <c r="K268" s="83">
        <v>0</v>
      </c>
      <c r="L268" s="83">
        <v>0</v>
      </c>
      <c r="M268" s="83">
        <v>0</v>
      </c>
      <c r="N268" s="83">
        <v>0</v>
      </c>
      <c r="O268" s="83">
        <v>0</v>
      </c>
      <c r="P268" s="83">
        <v>0</v>
      </c>
      <c r="Q268" s="175"/>
      <c r="R268" s="175"/>
      <c r="S268" s="152"/>
      <c r="T268" s="160">
        <f>SUM(U268:X268)</f>
        <v>238397.53</v>
      </c>
      <c r="U268" s="64">
        <v>238397.53</v>
      </c>
      <c r="V268" s="139">
        <v>0</v>
      </c>
      <c r="W268" s="139">
        <v>0</v>
      </c>
      <c r="X268" s="139">
        <v>0</v>
      </c>
      <c r="Y268" s="127">
        <f>SUM(Z268:AC268)</f>
        <v>0</v>
      </c>
      <c r="Z268" s="139">
        <v>0</v>
      </c>
      <c r="AA268" s="139">
        <v>0</v>
      </c>
      <c r="AB268" s="139">
        <v>0</v>
      </c>
      <c r="AC268" s="126">
        <f>SUM(G268-U268)</f>
        <v>0</v>
      </c>
      <c r="AD268" s="66">
        <v>145</v>
      </c>
    </row>
    <row r="269" spans="2:30" ht="12.75">
      <c r="B269" s="74"/>
      <c r="C269" s="101" t="s">
        <v>468</v>
      </c>
      <c r="D269" s="74"/>
      <c r="E269" s="74"/>
      <c r="F269" s="42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176"/>
      <c r="R269" s="176"/>
      <c r="S269" s="153"/>
      <c r="T269" s="166"/>
      <c r="U269" s="64"/>
      <c r="V269" s="59"/>
      <c r="W269" s="59"/>
      <c r="X269" s="59"/>
      <c r="Y269" s="59"/>
      <c r="Z269" s="59"/>
      <c r="AA269" s="59"/>
      <c r="AB269" s="59"/>
      <c r="AC269" s="129"/>
      <c r="AD269" s="66"/>
    </row>
    <row r="270" spans="2:30" ht="12.75">
      <c r="B270" s="191" t="s">
        <v>469</v>
      </c>
      <c r="C270" s="192"/>
      <c r="D270" s="193"/>
      <c r="E270" s="74"/>
      <c r="F270" s="42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176"/>
      <c r="R270" s="176"/>
      <c r="S270" s="153"/>
      <c r="T270" s="166"/>
      <c r="U270" s="64"/>
      <c r="V270" s="59"/>
      <c r="W270" s="59"/>
      <c r="X270" s="59"/>
      <c r="Y270" s="59"/>
      <c r="Z270" s="59"/>
      <c r="AA270" s="59"/>
      <c r="AB270" s="59"/>
      <c r="AC270" s="129"/>
      <c r="AD270" s="66"/>
    </row>
    <row r="271" spans="2:30" ht="12.75">
      <c r="B271" s="74"/>
      <c r="C271" s="41" t="s">
        <v>71</v>
      </c>
      <c r="D271" s="74"/>
      <c r="E271" s="74"/>
      <c r="F271" s="42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176"/>
      <c r="R271" s="176"/>
      <c r="S271" s="153"/>
      <c r="T271" s="166"/>
      <c r="U271" s="64"/>
      <c r="V271" s="59"/>
      <c r="W271" s="59"/>
      <c r="X271" s="59"/>
      <c r="Y271" s="59"/>
      <c r="Z271" s="59"/>
      <c r="AA271" s="59"/>
      <c r="AB271" s="59"/>
      <c r="AC271" s="129"/>
      <c r="AD271" s="66"/>
    </row>
    <row r="272" spans="2:30" ht="12.75">
      <c r="B272" s="74" t="s">
        <v>453</v>
      </c>
      <c r="C272" s="101" t="s">
        <v>470</v>
      </c>
      <c r="D272" s="74" t="s">
        <v>486</v>
      </c>
      <c r="E272" s="74" t="s">
        <v>12</v>
      </c>
      <c r="F272" s="44">
        <f>SUM(G272+H272+I272+J272+K272+L272+M272+N272+O272+P272)</f>
        <v>409247.59</v>
      </c>
      <c r="G272" s="46">
        <v>409247.59</v>
      </c>
      <c r="H272" s="84">
        <v>0</v>
      </c>
      <c r="I272" s="84">
        <v>0</v>
      </c>
      <c r="J272" s="83">
        <v>0</v>
      </c>
      <c r="K272" s="83">
        <v>0</v>
      </c>
      <c r="L272" s="83">
        <v>0</v>
      </c>
      <c r="M272" s="83">
        <v>0</v>
      </c>
      <c r="N272" s="83">
        <v>0</v>
      </c>
      <c r="O272" s="83">
        <v>0</v>
      </c>
      <c r="P272" s="83">
        <v>0</v>
      </c>
      <c r="Q272" s="175"/>
      <c r="R272" s="175"/>
      <c r="S272" s="152"/>
      <c r="T272" s="160">
        <f>SUM(U272:X272)</f>
        <v>407480.36</v>
      </c>
      <c r="U272" s="64">
        <v>407480.36</v>
      </c>
      <c r="V272" s="139">
        <v>0</v>
      </c>
      <c r="W272" s="139">
        <v>0</v>
      </c>
      <c r="X272" s="139">
        <v>0</v>
      </c>
      <c r="Y272" s="130">
        <f>SUM(Z272:AC272)</f>
        <v>1767.2300000000396</v>
      </c>
      <c r="Z272" s="139">
        <v>0</v>
      </c>
      <c r="AA272" s="139">
        <v>0</v>
      </c>
      <c r="AB272" s="139">
        <v>0</v>
      </c>
      <c r="AC272" s="129">
        <f>SUM(G272-U272)</f>
        <v>1767.2300000000396</v>
      </c>
      <c r="AD272" s="66">
        <v>165</v>
      </c>
    </row>
    <row r="273" spans="2:30" ht="12.75">
      <c r="B273" s="74"/>
      <c r="C273" s="101" t="s">
        <v>471</v>
      </c>
      <c r="D273" s="74"/>
      <c r="E273" s="74"/>
      <c r="F273" s="42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76"/>
      <c r="R273" s="176"/>
      <c r="S273" s="153"/>
      <c r="T273" s="166"/>
      <c r="U273" s="64"/>
      <c r="V273" s="59"/>
      <c r="W273" s="59"/>
      <c r="X273" s="59"/>
      <c r="Y273" s="59"/>
      <c r="Z273" s="59"/>
      <c r="AA273" s="59"/>
      <c r="AB273" s="59"/>
      <c r="AC273" s="129"/>
      <c r="AD273" s="66"/>
    </row>
    <row r="274" spans="2:30" ht="12.75">
      <c r="B274" s="74" t="s">
        <v>454</v>
      </c>
      <c r="C274" s="101" t="s">
        <v>472</v>
      </c>
      <c r="D274" s="74" t="s">
        <v>383</v>
      </c>
      <c r="E274" s="74" t="s">
        <v>361</v>
      </c>
      <c r="F274" s="44">
        <f>SUM(G274+H274+I274+J274+K274+L274+M274+N274+O274+P274)</f>
        <v>417578.63</v>
      </c>
      <c r="G274" s="46">
        <v>417578.63</v>
      </c>
      <c r="H274" s="84">
        <v>0</v>
      </c>
      <c r="I274" s="84">
        <v>0</v>
      </c>
      <c r="J274" s="83">
        <v>0</v>
      </c>
      <c r="K274" s="83">
        <v>0</v>
      </c>
      <c r="L274" s="83">
        <v>0</v>
      </c>
      <c r="M274" s="83">
        <v>0</v>
      </c>
      <c r="N274" s="83">
        <v>0</v>
      </c>
      <c r="O274" s="83">
        <v>0</v>
      </c>
      <c r="P274" s="83">
        <v>0</v>
      </c>
      <c r="Q274" s="175"/>
      <c r="R274" s="175"/>
      <c r="S274" s="152"/>
      <c r="T274" s="160">
        <f>SUM(U274:X274)</f>
        <v>417578.63</v>
      </c>
      <c r="U274" s="64">
        <v>417578.63</v>
      </c>
      <c r="V274" s="139">
        <v>0</v>
      </c>
      <c r="W274" s="139">
        <v>0</v>
      </c>
      <c r="X274" s="139">
        <v>0</v>
      </c>
      <c r="Y274" s="127">
        <f>SUM(Z274:AC274)</f>
        <v>0</v>
      </c>
      <c r="Z274" s="139">
        <v>0</v>
      </c>
      <c r="AA274" s="139">
        <v>0</v>
      </c>
      <c r="AB274" s="139">
        <v>0</v>
      </c>
      <c r="AC274" s="126">
        <f>SUM(G274-U274)</f>
        <v>0</v>
      </c>
      <c r="AD274" s="66">
        <v>200</v>
      </c>
    </row>
    <row r="275" spans="2:30" ht="12.75">
      <c r="B275" s="74"/>
      <c r="C275" s="101" t="s">
        <v>473</v>
      </c>
      <c r="D275" s="74"/>
      <c r="E275" s="74"/>
      <c r="F275" s="42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176"/>
      <c r="R275" s="176"/>
      <c r="S275" s="153"/>
      <c r="T275" s="166"/>
      <c r="U275" s="64"/>
      <c r="V275" s="59"/>
      <c r="W275" s="59"/>
      <c r="X275" s="59"/>
      <c r="Y275" s="59"/>
      <c r="Z275" s="59"/>
      <c r="AA275" s="59"/>
      <c r="AB275" s="59"/>
      <c r="AC275" s="129"/>
      <c r="AD275" s="66"/>
    </row>
    <row r="276" spans="2:30" ht="12.75">
      <c r="B276" s="74" t="s">
        <v>455</v>
      </c>
      <c r="C276" s="101" t="s">
        <v>474</v>
      </c>
      <c r="D276" s="74" t="s">
        <v>62</v>
      </c>
      <c r="E276" s="74" t="s">
        <v>185</v>
      </c>
      <c r="F276" s="44">
        <f>SUM(G276+H276+I276+J276+K276+L276+M276+N276+O276+P276)</f>
        <v>385432.41</v>
      </c>
      <c r="G276" s="46">
        <v>385432.41</v>
      </c>
      <c r="H276" s="84">
        <v>0</v>
      </c>
      <c r="I276" s="84">
        <v>0</v>
      </c>
      <c r="J276" s="83">
        <v>0</v>
      </c>
      <c r="K276" s="83">
        <v>0</v>
      </c>
      <c r="L276" s="83">
        <v>0</v>
      </c>
      <c r="M276" s="83">
        <v>0</v>
      </c>
      <c r="N276" s="83">
        <v>0</v>
      </c>
      <c r="O276" s="83">
        <v>0</v>
      </c>
      <c r="P276" s="83">
        <v>0</v>
      </c>
      <c r="Q276" s="175"/>
      <c r="R276" s="175"/>
      <c r="S276" s="152"/>
      <c r="T276" s="160">
        <f>SUM(U276:X276)</f>
        <v>376210.86</v>
      </c>
      <c r="U276" s="64">
        <v>376210.86</v>
      </c>
      <c r="V276" s="139">
        <v>0</v>
      </c>
      <c r="W276" s="139">
        <v>0</v>
      </c>
      <c r="X276" s="139">
        <v>0</v>
      </c>
      <c r="Y276" s="130">
        <f>SUM(Z276:AC276)</f>
        <v>9221.549999999988</v>
      </c>
      <c r="Z276" s="139">
        <v>0</v>
      </c>
      <c r="AA276" s="139">
        <v>0</v>
      </c>
      <c r="AB276" s="139">
        <v>0</v>
      </c>
      <c r="AC276" s="129">
        <f>SUM(G276-U276)</f>
        <v>9221.549999999988</v>
      </c>
      <c r="AD276" s="66">
        <v>250</v>
      </c>
    </row>
    <row r="277" spans="2:30" ht="12.75">
      <c r="B277" s="74"/>
      <c r="C277" s="101" t="s">
        <v>475</v>
      </c>
      <c r="D277" s="74"/>
      <c r="E277" s="74"/>
      <c r="F277" s="42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176"/>
      <c r="R277" s="176"/>
      <c r="S277" s="153"/>
      <c r="T277" s="166"/>
      <c r="U277" s="64"/>
      <c r="V277" s="59"/>
      <c r="W277" s="59"/>
      <c r="X277" s="59"/>
      <c r="Y277" s="59"/>
      <c r="Z277" s="59"/>
      <c r="AA277" s="59"/>
      <c r="AB277" s="59"/>
      <c r="AC277" s="129"/>
      <c r="AD277" s="66"/>
    </row>
    <row r="278" spans="2:30" ht="12.75">
      <c r="B278" s="74" t="s">
        <v>456</v>
      </c>
      <c r="C278" s="101" t="s">
        <v>476</v>
      </c>
      <c r="D278" s="74" t="s">
        <v>61</v>
      </c>
      <c r="E278" s="74" t="s">
        <v>210</v>
      </c>
      <c r="F278" s="44">
        <f>SUM(G278+H278+I278+J278+K278+L278+M278+N278+O278+P278)</f>
        <v>378094.11</v>
      </c>
      <c r="G278" s="46">
        <v>378094.11</v>
      </c>
      <c r="H278" s="84">
        <v>0</v>
      </c>
      <c r="I278" s="84">
        <v>0</v>
      </c>
      <c r="J278" s="83">
        <v>0</v>
      </c>
      <c r="K278" s="83">
        <v>0</v>
      </c>
      <c r="L278" s="83">
        <v>0</v>
      </c>
      <c r="M278" s="83">
        <v>0</v>
      </c>
      <c r="N278" s="83">
        <v>0</v>
      </c>
      <c r="O278" s="83">
        <v>0</v>
      </c>
      <c r="P278" s="83">
        <v>0</v>
      </c>
      <c r="Q278" s="175"/>
      <c r="R278" s="175"/>
      <c r="S278" s="152"/>
      <c r="T278" s="160">
        <f>SUM(U278:X278)</f>
        <v>376986.34</v>
      </c>
      <c r="U278" s="64">
        <v>376986.34</v>
      </c>
      <c r="V278" s="139">
        <v>0</v>
      </c>
      <c r="W278" s="139">
        <v>0</v>
      </c>
      <c r="X278" s="139">
        <v>0</v>
      </c>
      <c r="Y278" s="130">
        <f>SUM(Z278:AC278)</f>
        <v>1107.7699999999604</v>
      </c>
      <c r="Z278" s="139">
        <v>0</v>
      </c>
      <c r="AA278" s="139">
        <v>0</v>
      </c>
      <c r="AB278" s="139">
        <v>0</v>
      </c>
      <c r="AC278" s="129">
        <f>SUM(G278-U278)</f>
        <v>1107.7699999999604</v>
      </c>
      <c r="AD278" s="66">
        <v>260</v>
      </c>
    </row>
    <row r="279" spans="2:30" ht="12.75">
      <c r="B279" s="74"/>
      <c r="C279" s="101" t="s">
        <v>477</v>
      </c>
      <c r="D279" s="74"/>
      <c r="E279" s="74"/>
      <c r="F279" s="42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176"/>
      <c r="R279" s="176"/>
      <c r="S279" s="153"/>
      <c r="T279" s="166"/>
      <c r="U279" s="64"/>
      <c r="V279" s="59"/>
      <c r="W279" s="59"/>
      <c r="X279" s="59"/>
      <c r="Y279" s="59"/>
      <c r="Z279" s="59"/>
      <c r="AA279" s="59"/>
      <c r="AB279" s="59"/>
      <c r="AC279" s="129"/>
      <c r="AD279" s="56"/>
    </row>
    <row r="280" spans="2:30" ht="12.75">
      <c r="B280" s="191" t="s">
        <v>478</v>
      </c>
      <c r="C280" s="192"/>
      <c r="D280" s="193"/>
      <c r="E280" s="74"/>
      <c r="F280" s="42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176"/>
      <c r="R280" s="176"/>
      <c r="S280" s="153"/>
      <c r="T280" s="166"/>
      <c r="U280" s="64"/>
      <c r="V280" s="59"/>
      <c r="W280" s="59"/>
      <c r="X280" s="59"/>
      <c r="Y280" s="59"/>
      <c r="Z280" s="59"/>
      <c r="AA280" s="59"/>
      <c r="AB280" s="59"/>
      <c r="AC280" s="129"/>
      <c r="AD280" s="56"/>
    </row>
    <row r="281" spans="2:30" ht="12.75">
      <c r="B281" s="74"/>
      <c r="C281" s="41" t="s">
        <v>71</v>
      </c>
      <c r="D281" s="74"/>
      <c r="E281" s="74"/>
      <c r="F281" s="42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176"/>
      <c r="R281" s="176"/>
      <c r="S281" s="153"/>
      <c r="T281" s="166"/>
      <c r="U281" s="64"/>
      <c r="V281" s="59"/>
      <c r="W281" s="59"/>
      <c r="X281" s="59"/>
      <c r="Y281" s="59"/>
      <c r="Z281" s="59"/>
      <c r="AA281" s="59"/>
      <c r="AB281" s="59"/>
      <c r="AC281" s="129"/>
      <c r="AD281" s="56"/>
    </row>
    <row r="282" spans="2:30" ht="12.75">
      <c r="B282" s="74" t="s">
        <v>457</v>
      </c>
      <c r="C282" s="101" t="s">
        <v>479</v>
      </c>
      <c r="D282" s="74" t="s">
        <v>487</v>
      </c>
      <c r="E282" s="74" t="s">
        <v>14</v>
      </c>
      <c r="F282" s="44">
        <f>SUM(G282+H282+I282+J282+K282+L282+M282+N282+O282+P282)</f>
        <v>378546.13</v>
      </c>
      <c r="G282" s="46">
        <v>378546.13</v>
      </c>
      <c r="H282" s="84">
        <v>0</v>
      </c>
      <c r="I282" s="84">
        <v>0</v>
      </c>
      <c r="J282" s="83">
        <v>0</v>
      </c>
      <c r="K282" s="83">
        <v>0</v>
      </c>
      <c r="L282" s="83">
        <v>0</v>
      </c>
      <c r="M282" s="83">
        <v>0</v>
      </c>
      <c r="N282" s="83">
        <v>0</v>
      </c>
      <c r="O282" s="83">
        <v>0</v>
      </c>
      <c r="P282" s="83">
        <v>0</v>
      </c>
      <c r="Q282" s="175"/>
      <c r="R282" s="175"/>
      <c r="S282" s="152"/>
      <c r="T282" s="160">
        <f>SUM(U282:X282)</f>
        <v>378546.13</v>
      </c>
      <c r="U282" s="64">
        <v>378546.13</v>
      </c>
      <c r="V282" s="139">
        <v>0</v>
      </c>
      <c r="W282" s="139">
        <v>0</v>
      </c>
      <c r="X282" s="139">
        <v>0</v>
      </c>
      <c r="Y282" s="127">
        <f>SUM(Z282:AC282)</f>
        <v>0</v>
      </c>
      <c r="Z282" s="139">
        <v>0</v>
      </c>
      <c r="AA282" s="139">
        <v>0</v>
      </c>
      <c r="AB282" s="139">
        <v>0</v>
      </c>
      <c r="AC282" s="126">
        <f>SUM(G282-U282)</f>
        <v>0</v>
      </c>
      <c r="AD282" s="66">
        <v>160</v>
      </c>
    </row>
    <row r="283" spans="2:30" ht="12.75">
      <c r="B283" s="74"/>
      <c r="C283" s="101" t="s">
        <v>480</v>
      </c>
      <c r="D283" s="74"/>
      <c r="E283" s="74"/>
      <c r="F283" s="42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176"/>
      <c r="R283" s="176"/>
      <c r="S283" s="153"/>
      <c r="T283" s="166"/>
      <c r="U283" s="64"/>
      <c r="V283" s="59"/>
      <c r="W283" s="59"/>
      <c r="X283" s="59"/>
      <c r="Y283" s="123"/>
      <c r="Z283" s="59"/>
      <c r="AA283" s="59"/>
      <c r="AB283" s="59"/>
      <c r="AC283" s="129"/>
      <c r="AD283" s="66"/>
    </row>
    <row r="284" spans="2:30" ht="12.75">
      <c r="B284" s="191" t="s">
        <v>481</v>
      </c>
      <c r="C284" s="192"/>
      <c r="D284" s="193"/>
      <c r="E284" s="74"/>
      <c r="F284" s="42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176"/>
      <c r="R284" s="176"/>
      <c r="S284" s="153"/>
      <c r="T284" s="166"/>
      <c r="U284" s="64"/>
      <c r="V284" s="59"/>
      <c r="W284" s="59"/>
      <c r="X284" s="59"/>
      <c r="Y284" s="123"/>
      <c r="Z284" s="59"/>
      <c r="AA284" s="59"/>
      <c r="AB284" s="59"/>
      <c r="AC284" s="129"/>
      <c r="AD284" s="66"/>
    </row>
    <row r="285" spans="2:30" ht="12.75">
      <c r="B285" s="74"/>
      <c r="C285" s="41" t="s">
        <v>71</v>
      </c>
      <c r="D285" s="74"/>
      <c r="E285" s="74"/>
      <c r="F285" s="42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176"/>
      <c r="R285" s="176"/>
      <c r="S285" s="153"/>
      <c r="T285" s="166"/>
      <c r="U285" s="64"/>
      <c r="V285" s="59"/>
      <c r="W285" s="59"/>
      <c r="X285" s="59"/>
      <c r="Y285" s="123"/>
      <c r="Z285" s="59"/>
      <c r="AA285" s="59"/>
      <c r="AB285" s="59"/>
      <c r="AC285" s="129"/>
      <c r="AD285" s="66"/>
    </row>
    <row r="286" spans="2:30" ht="12.75">
      <c r="B286" s="74" t="s">
        <v>458</v>
      </c>
      <c r="C286" s="101" t="s">
        <v>482</v>
      </c>
      <c r="D286" s="74" t="s">
        <v>89</v>
      </c>
      <c r="E286" s="74" t="s">
        <v>12</v>
      </c>
      <c r="F286" s="44">
        <f>SUM(G286+H286+I286+J286+K286+L286+M286+N286+O286+P286)</f>
        <v>308978.47</v>
      </c>
      <c r="G286" s="46">
        <v>308978.47</v>
      </c>
      <c r="H286" s="84">
        <v>0</v>
      </c>
      <c r="I286" s="84">
        <v>0</v>
      </c>
      <c r="J286" s="83">
        <v>0</v>
      </c>
      <c r="K286" s="83">
        <v>0</v>
      </c>
      <c r="L286" s="83">
        <v>0</v>
      </c>
      <c r="M286" s="83">
        <v>0</v>
      </c>
      <c r="N286" s="83">
        <v>0</v>
      </c>
      <c r="O286" s="83">
        <v>0</v>
      </c>
      <c r="P286" s="83">
        <v>0</v>
      </c>
      <c r="Q286" s="175"/>
      <c r="R286" s="175"/>
      <c r="S286" s="152"/>
      <c r="T286" s="160">
        <f>SUM(U286:X286)</f>
        <v>308978.47</v>
      </c>
      <c r="U286" s="64">
        <v>308978.47</v>
      </c>
      <c r="V286" s="139">
        <v>0</v>
      </c>
      <c r="W286" s="139">
        <v>0</v>
      </c>
      <c r="X286" s="139">
        <v>0</v>
      </c>
      <c r="Y286" s="127">
        <f>SUM(Z286:AC286)</f>
        <v>0</v>
      </c>
      <c r="Z286" s="139">
        <v>0</v>
      </c>
      <c r="AA286" s="139">
        <v>0</v>
      </c>
      <c r="AB286" s="139">
        <v>0</v>
      </c>
      <c r="AC286" s="126">
        <f>SUM(G286-U286)</f>
        <v>0</v>
      </c>
      <c r="AD286" s="66">
        <v>135</v>
      </c>
    </row>
    <row r="287" spans="2:30" ht="12.75">
      <c r="B287" s="74" t="s">
        <v>459</v>
      </c>
      <c r="C287" s="101" t="s">
        <v>483</v>
      </c>
      <c r="D287" s="74" t="s">
        <v>488</v>
      </c>
      <c r="E287" s="74" t="s">
        <v>361</v>
      </c>
      <c r="F287" s="44">
        <f>SUM(G287+H287+I287+J287+K287+L287+M287+N287+O287+P287)</f>
        <v>318573.49</v>
      </c>
      <c r="G287" s="46">
        <v>318573.49</v>
      </c>
      <c r="H287" s="84">
        <v>0</v>
      </c>
      <c r="I287" s="84">
        <v>0</v>
      </c>
      <c r="J287" s="83">
        <v>0</v>
      </c>
      <c r="K287" s="83">
        <v>0</v>
      </c>
      <c r="L287" s="83">
        <v>0</v>
      </c>
      <c r="M287" s="83">
        <v>0</v>
      </c>
      <c r="N287" s="83">
        <v>0</v>
      </c>
      <c r="O287" s="83">
        <v>0</v>
      </c>
      <c r="P287" s="83">
        <v>0</v>
      </c>
      <c r="Q287" s="175"/>
      <c r="R287" s="175"/>
      <c r="S287" s="152"/>
      <c r="T287" s="160">
        <f>SUM(U287:X287)</f>
        <v>318573.49</v>
      </c>
      <c r="U287" s="64">
        <v>318573.49</v>
      </c>
      <c r="V287" s="139">
        <v>0</v>
      </c>
      <c r="W287" s="139">
        <v>0</v>
      </c>
      <c r="X287" s="139">
        <v>0</v>
      </c>
      <c r="Y287" s="127">
        <f>SUM(Z287:AC287)</f>
        <v>0</v>
      </c>
      <c r="Z287" s="139">
        <v>0</v>
      </c>
      <c r="AA287" s="139">
        <v>0</v>
      </c>
      <c r="AB287" s="139">
        <v>0</v>
      </c>
      <c r="AC287" s="126">
        <f>SUM(G287-U287)</f>
        <v>0</v>
      </c>
      <c r="AD287" s="66">
        <v>190</v>
      </c>
    </row>
    <row r="288" spans="2:30" ht="12.75">
      <c r="B288" s="74" t="s">
        <v>509</v>
      </c>
      <c r="C288" s="113" t="s">
        <v>510</v>
      </c>
      <c r="D288" s="74" t="s">
        <v>91</v>
      </c>
      <c r="E288" s="74" t="s">
        <v>165</v>
      </c>
      <c r="F288" s="44">
        <f>SUM(G288+H288+I288+J288+K288+L288+M288+N288+O288+P288)</f>
        <v>308644.58999999997</v>
      </c>
      <c r="G288" s="120">
        <v>0</v>
      </c>
      <c r="H288" s="84">
        <v>0</v>
      </c>
      <c r="I288" s="84">
        <v>0</v>
      </c>
      <c r="J288" s="83">
        <v>0</v>
      </c>
      <c r="K288" s="83">
        <v>0</v>
      </c>
      <c r="L288" s="83">
        <v>0</v>
      </c>
      <c r="M288" s="83">
        <v>0</v>
      </c>
      <c r="N288" s="83">
        <v>0</v>
      </c>
      <c r="O288" s="44">
        <v>149988</v>
      </c>
      <c r="P288" s="121">
        <v>158656.59</v>
      </c>
      <c r="Q288" s="153"/>
      <c r="R288" s="153"/>
      <c r="S288" s="153"/>
      <c r="T288" s="160">
        <f>SUM(U288:X288)</f>
        <v>306390.17000000004</v>
      </c>
      <c r="U288" s="65">
        <v>0</v>
      </c>
      <c r="V288" s="129">
        <v>149988</v>
      </c>
      <c r="W288" s="139">
        <v>0</v>
      </c>
      <c r="X288" s="129">
        <v>156402.17</v>
      </c>
      <c r="Y288" s="130">
        <f>SUM(Z288:AC288)</f>
        <v>2254.4199999999837</v>
      </c>
      <c r="Z288" s="139">
        <v>0</v>
      </c>
      <c r="AA288" s="139">
        <v>0</v>
      </c>
      <c r="AB288" s="129">
        <f>SUM(P288-X288)</f>
        <v>2254.4199999999837</v>
      </c>
      <c r="AC288" s="126">
        <f>SUM(G288-U288)</f>
        <v>0</v>
      </c>
      <c r="AD288" s="66">
        <v>170</v>
      </c>
    </row>
    <row r="289" spans="2:30" ht="12.75">
      <c r="B289" s="191" t="s">
        <v>368</v>
      </c>
      <c r="C289" s="192"/>
      <c r="D289" s="193"/>
      <c r="E289" s="74"/>
      <c r="F289" s="42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176"/>
      <c r="R289" s="176"/>
      <c r="S289" s="153"/>
      <c r="T289" s="166"/>
      <c r="U289" s="64"/>
      <c r="V289" s="59"/>
      <c r="W289" s="59"/>
      <c r="X289" s="59"/>
      <c r="Y289" s="59"/>
      <c r="Z289" s="59"/>
      <c r="AA289" s="59"/>
      <c r="AB289" s="59"/>
      <c r="AC289" s="129"/>
      <c r="AD289" s="56"/>
    </row>
    <row r="290" spans="2:30" ht="12.75">
      <c r="B290" s="74"/>
      <c r="C290" s="41" t="s">
        <v>71</v>
      </c>
      <c r="D290" s="74"/>
      <c r="E290" s="74"/>
      <c r="F290" s="42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176"/>
      <c r="R290" s="176"/>
      <c r="S290" s="153"/>
      <c r="T290" s="166"/>
      <c r="U290" s="64"/>
      <c r="V290" s="59"/>
      <c r="W290" s="59"/>
      <c r="X290" s="59"/>
      <c r="Y290" s="59"/>
      <c r="Z290" s="59"/>
      <c r="AA290" s="59"/>
      <c r="AB290" s="59"/>
      <c r="AC290" s="129"/>
      <c r="AD290" s="56"/>
    </row>
    <row r="291" spans="2:30" ht="12.75">
      <c r="B291" s="74" t="s">
        <v>460</v>
      </c>
      <c r="C291" s="101" t="s">
        <v>484</v>
      </c>
      <c r="D291" s="74" t="s">
        <v>361</v>
      </c>
      <c r="E291" s="74" t="s">
        <v>361</v>
      </c>
      <c r="F291" s="44">
        <f>SUM(G291+H291+I291+J291+K291+L291+M291+N291+O291+P291)</f>
        <v>315525.59</v>
      </c>
      <c r="G291" s="46">
        <v>315525.59</v>
      </c>
      <c r="H291" s="84">
        <v>0</v>
      </c>
      <c r="I291" s="84">
        <v>0</v>
      </c>
      <c r="J291" s="83">
        <v>0</v>
      </c>
      <c r="K291" s="83">
        <v>0</v>
      </c>
      <c r="L291" s="83">
        <v>0</v>
      </c>
      <c r="M291" s="83">
        <v>0</v>
      </c>
      <c r="N291" s="83">
        <v>0</v>
      </c>
      <c r="O291" s="83">
        <v>0</v>
      </c>
      <c r="P291" s="83">
        <v>0</v>
      </c>
      <c r="Q291" s="175"/>
      <c r="R291" s="175"/>
      <c r="S291" s="152"/>
      <c r="T291" s="160">
        <f>SUM(U291:X291)</f>
        <v>315525.59</v>
      </c>
      <c r="U291" s="64">
        <v>315525.59</v>
      </c>
      <c r="V291" s="139">
        <v>0</v>
      </c>
      <c r="W291" s="139">
        <v>0</v>
      </c>
      <c r="X291" s="139">
        <v>0</v>
      </c>
      <c r="Y291" s="127">
        <f>SUM(Z291:AC291)</f>
        <v>0</v>
      </c>
      <c r="Z291" s="139">
        <v>0</v>
      </c>
      <c r="AA291" s="139">
        <v>0</v>
      </c>
      <c r="AB291" s="139">
        <v>0</v>
      </c>
      <c r="AC291" s="126">
        <f>SUM(G291-U291)</f>
        <v>0</v>
      </c>
      <c r="AD291" s="66">
        <v>120</v>
      </c>
    </row>
    <row r="292" spans="2:30" ht="12.75">
      <c r="B292" s="74" t="s">
        <v>461</v>
      </c>
      <c r="C292" s="101" t="s">
        <v>485</v>
      </c>
      <c r="D292" s="74" t="s">
        <v>65</v>
      </c>
      <c r="E292" s="74" t="s">
        <v>210</v>
      </c>
      <c r="F292" s="44">
        <f>SUM(G292+H292+I292+J292+K292+L292+M292+N292+O292+P292)</f>
        <v>333803.75</v>
      </c>
      <c r="G292" s="46">
        <v>333803.75</v>
      </c>
      <c r="H292" s="84">
        <v>0</v>
      </c>
      <c r="I292" s="84">
        <v>0</v>
      </c>
      <c r="J292" s="83">
        <v>0</v>
      </c>
      <c r="K292" s="83">
        <v>0</v>
      </c>
      <c r="L292" s="83">
        <v>0</v>
      </c>
      <c r="M292" s="83">
        <v>0</v>
      </c>
      <c r="N292" s="83">
        <v>0</v>
      </c>
      <c r="O292" s="83">
        <v>0</v>
      </c>
      <c r="P292" s="83">
        <v>0</v>
      </c>
      <c r="Q292" s="175"/>
      <c r="R292" s="175"/>
      <c r="S292" s="152"/>
      <c r="T292" s="160">
        <f>SUM(U292:X292)</f>
        <v>333803.75</v>
      </c>
      <c r="U292" s="64">
        <v>333803.75</v>
      </c>
      <c r="V292" s="139">
        <v>0</v>
      </c>
      <c r="W292" s="139">
        <v>0</v>
      </c>
      <c r="X292" s="139">
        <v>0</v>
      </c>
      <c r="Y292" s="127">
        <f>SUM(Z292:AC292)</f>
        <v>0</v>
      </c>
      <c r="Z292" s="139">
        <v>0</v>
      </c>
      <c r="AA292" s="139">
        <v>0</v>
      </c>
      <c r="AB292" s="139">
        <v>0</v>
      </c>
      <c r="AC292" s="126">
        <f>SUM(G292-U292)</f>
        <v>0</v>
      </c>
      <c r="AD292" s="66">
        <v>110</v>
      </c>
    </row>
    <row r="293" spans="2:30" ht="12.75">
      <c r="B293" s="191" t="s">
        <v>407</v>
      </c>
      <c r="C293" s="192"/>
      <c r="D293" s="193"/>
      <c r="E293" s="74"/>
      <c r="F293" s="42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176"/>
      <c r="R293" s="176"/>
      <c r="S293" s="153"/>
      <c r="T293" s="166"/>
      <c r="U293" s="64"/>
      <c r="V293" s="59"/>
      <c r="W293" s="59"/>
      <c r="X293" s="59"/>
      <c r="Y293" s="123"/>
      <c r="Z293" s="59"/>
      <c r="AA293" s="59"/>
      <c r="AB293" s="59"/>
      <c r="AC293" s="129"/>
      <c r="AD293" s="66"/>
    </row>
    <row r="294" spans="2:30" ht="12.75">
      <c r="B294" s="74"/>
      <c r="C294" s="41" t="s">
        <v>71</v>
      </c>
      <c r="D294" s="74"/>
      <c r="E294" s="74"/>
      <c r="F294" s="42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176"/>
      <c r="R294" s="176"/>
      <c r="S294" s="153"/>
      <c r="T294" s="166"/>
      <c r="U294" s="64"/>
      <c r="V294" s="59"/>
      <c r="W294" s="59"/>
      <c r="X294" s="59"/>
      <c r="Y294" s="123"/>
      <c r="Z294" s="59"/>
      <c r="AA294" s="59"/>
      <c r="AB294" s="59"/>
      <c r="AC294" s="129"/>
      <c r="AD294" s="66"/>
    </row>
    <row r="295" spans="2:30" ht="12.75">
      <c r="B295" s="74" t="s">
        <v>489</v>
      </c>
      <c r="C295" s="101" t="s">
        <v>490</v>
      </c>
      <c r="D295" s="74" t="s">
        <v>171</v>
      </c>
      <c r="E295" s="74" t="s">
        <v>171</v>
      </c>
      <c r="F295" s="44">
        <f>SUM(G295+H295+I295+J295+K295+L295+M295+N295+O295+P295)</f>
        <v>378607.33</v>
      </c>
      <c r="G295" s="46">
        <v>378607.33</v>
      </c>
      <c r="H295" s="84">
        <v>0</v>
      </c>
      <c r="I295" s="84">
        <v>0</v>
      </c>
      <c r="J295" s="83">
        <v>0</v>
      </c>
      <c r="K295" s="83">
        <v>0</v>
      </c>
      <c r="L295" s="83">
        <v>0</v>
      </c>
      <c r="M295" s="83">
        <v>0</v>
      </c>
      <c r="N295" s="83">
        <v>0</v>
      </c>
      <c r="O295" s="83">
        <v>0</v>
      </c>
      <c r="P295" s="83">
        <v>0</v>
      </c>
      <c r="Q295" s="175"/>
      <c r="R295" s="175"/>
      <c r="S295" s="152"/>
      <c r="T295" s="160">
        <f>SUM(U295:X295)</f>
        <v>378607.33</v>
      </c>
      <c r="U295" s="64">
        <v>378607.33</v>
      </c>
      <c r="V295" s="139">
        <v>0</v>
      </c>
      <c r="W295" s="139">
        <v>0</v>
      </c>
      <c r="X295" s="139">
        <v>0</v>
      </c>
      <c r="Y295" s="127">
        <f>SUM(Z295:AC295)</f>
        <v>0</v>
      </c>
      <c r="Z295" s="139">
        <v>0</v>
      </c>
      <c r="AA295" s="139">
        <v>0</v>
      </c>
      <c r="AB295" s="139">
        <v>0</v>
      </c>
      <c r="AC295" s="126">
        <f>SUM(G295-U295)</f>
        <v>0</v>
      </c>
      <c r="AD295" s="66">
        <v>145</v>
      </c>
    </row>
    <row r="296" spans="2:30" ht="12.75">
      <c r="B296" s="191" t="s">
        <v>481</v>
      </c>
      <c r="C296" s="192"/>
      <c r="D296" s="193"/>
      <c r="E296" s="74"/>
      <c r="F296" s="42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176"/>
      <c r="R296" s="176"/>
      <c r="S296" s="153"/>
      <c r="T296" s="166"/>
      <c r="U296" s="64"/>
      <c r="V296" s="59"/>
      <c r="W296" s="59"/>
      <c r="X296" s="59"/>
      <c r="Y296" s="123"/>
      <c r="Z296" s="59"/>
      <c r="AA296" s="59"/>
      <c r="AB296" s="59"/>
      <c r="AC296" s="129"/>
      <c r="AD296" s="66"/>
    </row>
    <row r="297" spans="2:30" ht="12.75">
      <c r="B297" s="74"/>
      <c r="C297" s="41" t="s">
        <v>369</v>
      </c>
      <c r="D297" s="74"/>
      <c r="E297" s="74"/>
      <c r="F297" s="42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176"/>
      <c r="R297" s="176"/>
      <c r="S297" s="153"/>
      <c r="T297" s="166"/>
      <c r="U297" s="64"/>
      <c r="V297" s="59"/>
      <c r="W297" s="59"/>
      <c r="X297" s="59"/>
      <c r="Y297" s="123"/>
      <c r="Z297" s="59"/>
      <c r="AA297" s="59"/>
      <c r="AB297" s="59"/>
      <c r="AC297" s="129"/>
      <c r="AD297" s="66"/>
    </row>
    <row r="298" spans="2:30" ht="12.75">
      <c r="B298" s="74" t="s">
        <v>491</v>
      </c>
      <c r="C298" s="101" t="s">
        <v>492</v>
      </c>
      <c r="D298" s="74" t="s">
        <v>63</v>
      </c>
      <c r="E298" s="74" t="s">
        <v>361</v>
      </c>
      <c r="F298" s="44">
        <f>SUM(G298+H298+I298+J298+K298+L298+M298+N298+O298+P298)</f>
        <v>106627.32</v>
      </c>
      <c r="G298" s="46">
        <v>106627.32</v>
      </c>
      <c r="H298" s="84">
        <v>0</v>
      </c>
      <c r="I298" s="84">
        <v>0</v>
      </c>
      <c r="J298" s="83">
        <v>0</v>
      </c>
      <c r="K298" s="83">
        <v>0</v>
      </c>
      <c r="L298" s="83">
        <v>0</v>
      </c>
      <c r="M298" s="83">
        <v>0</v>
      </c>
      <c r="N298" s="83">
        <v>0</v>
      </c>
      <c r="O298" s="83">
        <v>0</v>
      </c>
      <c r="P298" s="83">
        <v>0</v>
      </c>
      <c r="Q298" s="175"/>
      <c r="R298" s="175"/>
      <c r="S298" s="152"/>
      <c r="T298" s="160">
        <f>SUM(U298:X298)</f>
        <v>106627.32</v>
      </c>
      <c r="U298" s="64">
        <v>106627.32</v>
      </c>
      <c r="V298" s="139">
        <v>0</v>
      </c>
      <c r="W298" s="139">
        <v>0</v>
      </c>
      <c r="X298" s="139">
        <v>0</v>
      </c>
      <c r="Y298" s="127">
        <f>SUM(Z298:AC298)</f>
        <v>0</v>
      </c>
      <c r="Z298" s="139">
        <v>0</v>
      </c>
      <c r="AA298" s="139">
        <v>0</v>
      </c>
      <c r="AB298" s="139">
        <v>0</v>
      </c>
      <c r="AC298" s="126">
        <f>SUM(G298-U298)</f>
        <v>0</v>
      </c>
      <c r="AD298" s="66">
        <v>85</v>
      </c>
    </row>
    <row r="299" spans="2:30" ht="13.5" thickBot="1">
      <c r="B299" s="74" t="s">
        <v>506</v>
      </c>
      <c r="C299" s="118" t="s">
        <v>507</v>
      </c>
      <c r="D299" s="74" t="s">
        <v>508</v>
      </c>
      <c r="E299" s="74" t="s">
        <v>165</v>
      </c>
      <c r="F299" s="44">
        <f>SUM(G299+H299+I299+J299+K299+L299+M299+N299+O299+P299)</f>
        <v>315076.36</v>
      </c>
      <c r="G299" s="121">
        <v>121302.28</v>
      </c>
      <c r="H299" s="83">
        <v>0</v>
      </c>
      <c r="I299" s="83">
        <v>0</v>
      </c>
      <c r="J299" s="83">
        <v>0</v>
      </c>
      <c r="K299" s="83">
        <v>0</v>
      </c>
      <c r="L299" s="83">
        <v>0</v>
      </c>
      <c r="M299" s="83">
        <v>0</v>
      </c>
      <c r="N299" s="83">
        <v>0</v>
      </c>
      <c r="O299" s="83">
        <v>0</v>
      </c>
      <c r="P299" s="121">
        <v>193774.08</v>
      </c>
      <c r="Q299" s="153"/>
      <c r="R299" s="153"/>
      <c r="S299" s="153"/>
      <c r="T299" s="160">
        <f>SUM(U299:X299)</f>
        <v>308915.74</v>
      </c>
      <c r="U299" s="64">
        <v>115141.66</v>
      </c>
      <c r="V299" s="139">
        <v>0</v>
      </c>
      <c r="W299" s="139">
        <v>0</v>
      </c>
      <c r="X299" s="129">
        <v>193774.08</v>
      </c>
      <c r="Y299" s="130">
        <f>SUM(Z299:AC299)</f>
        <v>6160.619999999995</v>
      </c>
      <c r="Z299" s="139">
        <v>0</v>
      </c>
      <c r="AA299" s="139">
        <v>0</v>
      </c>
      <c r="AB299" s="139">
        <v>0</v>
      </c>
      <c r="AC299" s="129">
        <f>SUM(G299-U299)</f>
        <v>6160.619999999995</v>
      </c>
      <c r="AD299" s="66">
        <v>195</v>
      </c>
    </row>
    <row r="300" spans="2:30" ht="12.75">
      <c r="B300" s="191" t="s">
        <v>464</v>
      </c>
      <c r="C300" s="192"/>
      <c r="D300" s="193"/>
      <c r="E300" s="74"/>
      <c r="F300" s="42"/>
      <c r="G300" s="44"/>
      <c r="H300" s="44"/>
      <c r="I300" s="44"/>
      <c r="J300" s="44"/>
      <c r="K300" s="44"/>
      <c r="L300" s="44"/>
      <c r="M300" s="44"/>
      <c r="N300" s="44"/>
      <c r="O300" s="44"/>
      <c r="P300" s="210"/>
      <c r="Q300" s="176"/>
      <c r="R300" s="176"/>
      <c r="S300" s="153"/>
      <c r="T300" s="166"/>
      <c r="U300" s="64"/>
      <c r="V300" s="59"/>
      <c r="W300" s="59"/>
      <c r="X300" s="59"/>
      <c r="Y300" s="59"/>
      <c r="Z300" s="59"/>
      <c r="AA300" s="59"/>
      <c r="AB300" s="59"/>
      <c r="AC300" s="129"/>
      <c r="AD300" s="56"/>
    </row>
    <row r="301" spans="2:30" ht="12.75">
      <c r="B301" s="74"/>
      <c r="C301" s="41" t="s">
        <v>71</v>
      </c>
      <c r="D301" s="74"/>
      <c r="E301" s="74"/>
      <c r="F301" s="42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176"/>
      <c r="R301" s="176"/>
      <c r="S301" s="153"/>
      <c r="T301" s="166"/>
      <c r="U301" s="64"/>
      <c r="V301" s="59"/>
      <c r="W301" s="59"/>
      <c r="X301" s="59"/>
      <c r="Y301" s="59"/>
      <c r="Z301" s="59"/>
      <c r="AA301" s="59"/>
      <c r="AB301" s="59"/>
      <c r="AC301" s="129"/>
      <c r="AD301" s="66"/>
    </row>
    <row r="302" spans="2:30" ht="12.75">
      <c r="B302" s="74" t="s">
        <v>493</v>
      </c>
      <c r="C302" s="101" t="s">
        <v>494</v>
      </c>
      <c r="D302" s="74" t="s">
        <v>498</v>
      </c>
      <c r="E302" s="74" t="s">
        <v>14</v>
      </c>
      <c r="F302" s="44">
        <f>SUM(G302+H302+I302+J302+K302+L302+M302+N302+O302+P302)</f>
        <v>400443.46</v>
      </c>
      <c r="G302" s="46">
        <v>400443.46</v>
      </c>
      <c r="H302" s="84">
        <v>0</v>
      </c>
      <c r="I302" s="84">
        <v>0</v>
      </c>
      <c r="J302" s="83">
        <v>0</v>
      </c>
      <c r="K302" s="83">
        <v>0</v>
      </c>
      <c r="L302" s="83">
        <v>0</v>
      </c>
      <c r="M302" s="83">
        <v>0</v>
      </c>
      <c r="N302" s="83">
        <v>0</v>
      </c>
      <c r="O302" s="83">
        <v>0</v>
      </c>
      <c r="P302" s="83">
        <v>0</v>
      </c>
      <c r="Q302" s="175"/>
      <c r="R302" s="175"/>
      <c r="S302" s="152"/>
      <c r="T302" s="160">
        <f>SUM(U302:X302)</f>
        <v>399495.86</v>
      </c>
      <c r="U302" s="64">
        <v>399495.86</v>
      </c>
      <c r="V302" s="139">
        <v>0</v>
      </c>
      <c r="W302" s="139">
        <v>0</v>
      </c>
      <c r="X302" s="139">
        <v>0</v>
      </c>
      <c r="Y302" s="130">
        <f>SUM(Z302:AC302)</f>
        <v>947.6000000000349</v>
      </c>
      <c r="Z302" s="139">
        <v>0</v>
      </c>
      <c r="AA302" s="139">
        <v>0</v>
      </c>
      <c r="AB302" s="139">
        <v>0</v>
      </c>
      <c r="AC302" s="129">
        <f>SUM(G302-U302)</f>
        <v>947.6000000000349</v>
      </c>
      <c r="AD302" s="66">
        <v>185</v>
      </c>
    </row>
    <row r="303" spans="2:30" ht="9.75" customHeight="1" thickBot="1">
      <c r="B303" s="74"/>
      <c r="C303" s="101" t="s">
        <v>495</v>
      </c>
      <c r="D303" s="74"/>
      <c r="E303" s="74"/>
      <c r="F303" s="42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176"/>
      <c r="R303" s="176"/>
      <c r="S303" s="153"/>
      <c r="T303" s="166"/>
      <c r="U303" s="64"/>
      <c r="V303" s="59"/>
      <c r="W303" s="59"/>
      <c r="X303" s="59"/>
      <c r="Y303" s="59"/>
      <c r="Z303" s="59"/>
      <c r="AA303" s="59"/>
      <c r="AB303" s="59"/>
      <c r="AC303" s="129"/>
      <c r="AD303" s="66"/>
    </row>
    <row r="304" spans="2:30" ht="13.5" thickBot="1">
      <c r="B304" s="50"/>
      <c r="C304" s="51"/>
      <c r="D304" s="51"/>
      <c r="E304" s="76"/>
      <c r="F304" s="182" t="s">
        <v>21</v>
      </c>
      <c r="G304" s="183"/>
      <c r="H304" s="183"/>
      <c r="I304" s="183"/>
      <c r="J304" s="183"/>
      <c r="K304" s="183"/>
      <c r="L304" s="183"/>
      <c r="M304" s="183"/>
      <c r="N304" s="183"/>
      <c r="O304" s="183"/>
      <c r="P304" s="184"/>
      <c r="Q304" s="149"/>
      <c r="R304" s="149"/>
      <c r="S304" s="149"/>
      <c r="T304" s="185" t="s">
        <v>5</v>
      </c>
      <c r="U304" s="186"/>
      <c r="V304" s="186"/>
      <c r="W304" s="186"/>
      <c r="X304" s="187"/>
      <c r="Y304" s="185" t="s">
        <v>532</v>
      </c>
      <c r="Z304" s="186"/>
      <c r="AA304" s="186"/>
      <c r="AB304" s="186"/>
      <c r="AC304" s="188"/>
      <c r="AD304" s="62"/>
    </row>
    <row r="305" spans="2:30" ht="14.25" thickBot="1" thickTop="1">
      <c r="B305" s="52" t="s">
        <v>0</v>
      </c>
      <c r="C305" s="53" t="s">
        <v>1</v>
      </c>
      <c r="D305" s="53" t="s">
        <v>2</v>
      </c>
      <c r="E305" s="53" t="s">
        <v>125</v>
      </c>
      <c r="F305" s="54" t="s">
        <v>3</v>
      </c>
      <c r="G305" s="54" t="s">
        <v>72</v>
      </c>
      <c r="H305" s="54" t="s">
        <v>149</v>
      </c>
      <c r="I305" s="54" t="s">
        <v>150</v>
      </c>
      <c r="J305" s="54" t="s">
        <v>151</v>
      </c>
      <c r="K305" s="54" t="s">
        <v>152</v>
      </c>
      <c r="L305" s="54" t="s">
        <v>73</v>
      </c>
      <c r="M305" s="54" t="s">
        <v>74</v>
      </c>
      <c r="N305" s="82" t="s">
        <v>153</v>
      </c>
      <c r="O305" s="82" t="s">
        <v>154</v>
      </c>
      <c r="P305" s="156" t="s">
        <v>155</v>
      </c>
      <c r="Q305" s="150"/>
      <c r="R305" s="150"/>
      <c r="S305" s="150"/>
      <c r="T305" s="157" t="s">
        <v>535</v>
      </c>
      <c r="U305" s="54" t="s">
        <v>530</v>
      </c>
      <c r="V305" s="132" t="s">
        <v>526</v>
      </c>
      <c r="W305" s="132" t="s">
        <v>527</v>
      </c>
      <c r="X305" s="132" t="s">
        <v>533</v>
      </c>
      <c r="Y305" s="132" t="s">
        <v>536</v>
      </c>
      <c r="Z305" s="132" t="s">
        <v>531</v>
      </c>
      <c r="AA305" s="132" t="s">
        <v>529</v>
      </c>
      <c r="AB305" s="132" t="s">
        <v>534</v>
      </c>
      <c r="AC305" s="60" t="s">
        <v>528</v>
      </c>
      <c r="AD305" s="63" t="s">
        <v>102</v>
      </c>
    </row>
    <row r="306" spans="2:30" ht="12.75">
      <c r="B306" s="74"/>
      <c r="C306" s="41" t="s">
        <v>85</v>
      </c>
      <c r="D306" s="74"/>
      <c r="E306" s="74"/>
      <c r="F306" s="42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176"/>
      <c r="R306" s="176"/>
      <c r="S306" s="153"/>
      <c r="T306" s="166"/>
      <c r="U306" s="64"/>
      <c r="V306" s="59"/>
      <c r="W306" s="59"/>
      <c r="X306" s="59"/>
      <c r="Y306" s="59"/>
      <c r="Z306" s="59"/>
      <c r="AA306" s="59"/>
      <c r="AB306" s="59"/>
      <c r="AC306" s="129"/>
      <c r="AD306" s="66"/>
    </row>
    <row r="307" spans="2:30" ht="12.75">
      <c r="B307" s="74" t="s">
        <v>496</v>
      </c>
      <c r="C307" s="101" t="s">
        <v>497</v>
      </c>
      <c r="D307" s="74" t="s">
        <v>498</v>
      </c>
      <c r="E307" s="74" t="s">
        <v>14</v>
      </c>
      <c r="F307" s="44">
        <f>SUM(G307+H307+I307+J307+K307+L307+M307+N307+O307+P307)</f>
        <v>95525.26</v>
      </c>
      <c r="G307" s="46">
        <v>95525.26</v>
      </c>
      <c r="H307" s="84">
        <v>0</v>
      </c>
      <c r="I307" s="84">
        <v>0</v>
      </c>
      <c r="J307" s="83">
        <v>0</v>
      </c>
      <c r="K307" s="83">
        <v>0</v>
      </c>
      <c r="L307" s="83">
        <v>0</v>
      </c>
      <c r="M307" s="83">
        <v>0</v>
      </c>
      <c r="N307" s="83">
        <v>0</v>
      </c>
      <c r="O307" s="83">
        <v>0</v>
      </c>
      <c r="P307" s="83">
        <v>0</v>
      </c>
      <c r="Q307" s="175"/>
      <c r="R307" s="175"/>
      <c r="S307" s="152"/>
      <c r="T307" s="160">
        <f>SUM(U307:X307)</f>
        <v>94950</v>
      </c>
      <c r="U307" s="142">
        <v>94950</v>
      </c>
      <c r="V307" s="139">
        <v>0</v>
      </c>
      <c r="W307" s="139">
        <v>0</v>
      </c>
      <c r="X307" s="139">
        <v>0</v>
      </c>
      <c r="Y307" s="130">
        <f>SUM(Z307:AC307)</f>
        <v>575.2599999999948</v>
      </c>
      <c r="Z307" s="139">
        <v>0</v>
      </c>
      <c r="AA307" s="139">
        <v>0</v>
      </c>
      <c r="AB307" s="139">
        <v>0</v>
      </c>
      <c r="AC307" s="129">
        <f>SUM(G307-U307)</f>
        <v>575.2599999999948</v>
      </c>
      <c r="AD307" s="66">
        <v>155</v>
      </c>
    </row>
    <row r="308" spans="2:30" ht="13.5" thickBot="1">
      <c r="B308" s="42"/>
      <c r="C308" s="101" t="s">
        <v>495</v>
      </c>
      <c r="D308" s="74"/>
      <c r="E308" s="74"/>
      <c r="F308" s="42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176"/>
      <c r="R308" s="176"/>
      <c r="S308" s="153"/>
      <c r="T308" s="168"/>
      <c r="U308" s="44"/>
      <c r="V308" s="59"/>
      <c r="W308" s="59"/>
      <c r="X308" s="59"/>
      <c r="Y308" s="137"/>
      <c r="Z308" s="59"/>
      <c r="AA308" s="59"/>
      <c r="AB308" s="59"/>
      <c r="AC308" s="129"/>
      <c r="AD308" s="66"/>
    </row>
    <row r="309" spans="2:30" ht="13.5" thickBot="1">
      <c r="B309" s="87"/>
      <c r="C309" s="111" t="s">
        <v>92</v>
      </c>
      <c r="D309" s="47"/>
      <c r="E309" s="47"/>
      <c r="F309" s="48">
        <f>SUM(F178:F308)</f>
        <v>18687810.830000006</v>
      </c>
      <c r="G309" s="48">
        <f>SUM(G178:G308)</f>
        <v>16546842.900000002</v>
      </c>
      <c r="H309" s="86">
        <f>SUM(H178:H308)</f>
        <v>0</v>
      </c>
      <c r="I309" s="86">
        <f>SUM(I178:I308)</f>
        <v>0</v>
      </c>
      <c r="J309" s="86">
        <f>SUM(J178:J308)</f>
        <v>0</v>
      </c>
      <c r="K309" s="86">
        <f>SUM(K178:K308)</f>
        <v>0</v>
      </c>
      <c r="L309" s="86">
        <f>SUM(L178:L308)</f>
        <v>0</v>
      </c>
      <c r="M309" s="86">
        <f>SUM(M178:M308)</f>
        <v>0</v>
      </c>
      <c r="N309" s="48">
        <f>SUM(N178:N308)</f>
        <v>349112.76</v>
      </c>
      <c r="O309" s="48">
        <f>SUM(O178:O308)</f>
        <v>1392860.46</v>
      </c>
      <c r="P309" s="48">
        <f>SUM(P178:P308)</f>
        <v>398994.70999999996</v>
      </c>
      <c r="Q309" s="155"/>
      <c r="R309" s="155"/>
      <c r="S309" s="155"/>
      <c r="T309" s="162">
        <f>SUM(U309:X309)</f>
        <v>18611920.930000003</v>
      </c>
      <c r="U309" s="122">
        <f>SUM(U178:U308)</f>
        <v>16473207.420000002</v>
      </c>
      <c r="V309" s="122">
        <f>SUM(V178:V308)</f>
        <v>1392860.46</v>
      </c>
      <c r="W309" s="122">
        <f>SUM(W178:W308)</f>
        <v>349112.76</v>
      </c>
      <c r="X309" s="122">
        <f>SUM(X178:X308)</f>
        <v>396740.29000000004</v>
      </c>
      <c r="Y309" s="122">
        <f>SUM(Z309:AC309)</f>
        <v>75889.89999999998</v>
      </c>
      <c r="Z309" s="104">
        <f>SUM(Z178:Z308)</f>
        <v>0</v>
      </c>
      <c r="AA309" s="104">
        <f>SUM(AA178:AA308)</f>
        <v>0</v>
      </c>
      <c r="AB309" s="122">
        <f>SUM(AB178:AB308)</f>
        <v>2254.4199999999837</v>
      </c>
      <c r="AC309" s="122">
        <f>SUM(AC178:AC308)</f>
        <v>73635.48</v>
      </c>
      <c r="AD309" s="147">
        <f>SUM(AD178:AD308)</f>
        <v>9082</v>
      </c>
    </row>
    <row r="310" spans="2:30" ht="12.75">
      <c r="B310" s="42"/>
      <c r="C310" s="100"/>
      <c r="D310" s="74"/>
      <c r="E310" s="74"/>
      <c r="F310" s="42"/>
      <c r="G310" s="44"/>
      <c r="H310" s="44"/>
      <c r="I310" s="44"/>
      <c r="J310" s="44"/>
      <c r="K310" s="44"/>
      <c r="L310" s="44"/>
      <c r="M310" s="44"/>
      <c r="N310" s="44"/>
      <c r="O310" s="44"/>
      <c r="P310" s="210"/>
      <c r="Q310" s="153"/>
      <c r="R310" s="153"/>
      <c r="S310" s="153"/>
      <c r="T310" s="165"/>
      <c r="U310" s="44"/>
      <c r="V310" s="59"/>
      <c r="W310" s="59"/>
      <c r="X310" s="59"/>
      <c r="Y310" s="143"/>
      <c r="Z310" s="59"/>
      <c r="AA310" s="59"/>
      <c r="AB310" s="59"/>
      <c r="AC310" s="59"/>
      <c r="AD310" s="56"/>
    </row>
    <row r="311" spans="2:30" ht="12.75">
      <c r="B311" s="74" t="s">
        <v>499</v>
      </c>
      <c r="C311" s="100" t="s">
        <v>18</v>
      </c>
      <c r="D311" s="74"/>
      <c r="E311" s="74"/>
      <c r="F311" s="44">
        <f>SUM(G311+H311+I311+J311+K311+L311+M311+N311+O311+P311)</f>
        <v>494322.89</v>
      </c>
      <c r="G311" s="46">
        <v>494322.89</v>
      </c>
      <c r="H311" s="84">
        <v>0</v>
      </c>
      <c r="I311" s="84">
        <v>0</v>
      </c>
      <c r="J311" s="83">
        <v>0</v>
      </c>
      <c r="K311" s="83">
        <v>0</v>
      </c>
      <c r="L311" s="83">
        <v>0</v>
      </c>
      <c r="M311" s="83">
        <v>0</v>
      </c>
      <c r="N311" s="83">
        <v>0</v>
      </c>
      <c r="O311" s="83">
        <v>0</v>
      </c>
      <c r="P311" s="83">
        <v>0</v>
      </c>
      <c r="Q311" s="152"/>
      <c r="R311" s="152"/>
      <c r="S311" s="152"/>
      <c r="T311" s="160">
        <f>SUM(U311:X311)</f>
        <v>484502.4</v>
      </c>
      <c r="U311" s="64">
        <v>484502.4</v>
      </c>
      <c r="V311" s="139">
        <v>0</v>
      </c>
      <c r="W311" s="139">
        <v>0</v>
      </c>
      <c r="X311" s="139">
        <v>0</v>
      </c>
      <c r="Y311" s="127">
        <f>SUM(Z311:AC311)</f>
        <v>9820.48999999999</v>
      </c>
      <c r="Z311" s="139">
        <v>0</v>
      </c>
      <c r="AA311" s="139">
        <v>0</v>
      </c>
      <c r="AB311" s="139">
        <v>0</v>
      </c>
      <c r="AC311" s="129">
        <f>SUM(G311-U311)</f>
        <v>9820.48999999999</v>
      </c>
      <c r="AD311" s="56"/>
    </row>
    <row r="312" spans="2:30" ht="12.75">
      <c r="B312" s="74" t="s">
        <v>500</v>
      </c>
      <c r="C312" s="100" t="s">
        <v>17</v>
      </c>
      <c r="D312" s="74"/>
      <c r="E312" s="74"/>
      <c r="F312" s="44">
        <f>SUM(G312+H312+I312+J312+K312+L312+M312+N312+O312+P312)</f>
        <v>1626155.79</v>
      </c>
      <c r="G312" s="46">
        <v>1626155.79</v>
      </c>
      <c r="H312" s="84">
        <v>0</v>
      </c>
      <c r="I312" s="84">
        <v>0</v>
      </c>
      <c r="J312" s="83">
        <v>0</v>
      </c>
      <c r="K312" s="83">
        <v>0</v>
      </c>
      <c r="L312" s="83">
        <v>0</v>
      </c>
      <c r="M312" s="83">
        <v>0</v>
      </c>
      <c r="N312" s="83">
        <v>0</v>
      </c>
      <c r="O312" s="83">
        <v>0</v>
      </c>
      <c r="P312" s="83">
        <v>0</v>
      </c>
      <c r="Q312" s="152"/>
      <c r="R312" s="152"/>
      <c r="S312" s="152"/>
      <c r="T312" s="160">
        <f>SUM(U312:X312)</f>
        <v>1588035.48</v>
      </c>
      <c r="U312" s="64">
        <v>1588035.48</v>
      </c>
      <c r="V312" s="139">
        <v>0</v>
      </c>
      <c r="W312" s="139">
        <v>0</v>
      </c>
      <c r="X312" s="139">
        <v>0</v>
      </c>
      <c r="Y312" s="127">
        <f>SUM(Z312:AC312)</f>
        <v>38120.310000000056</v>
      </c>
      <c r="Z312" s="139">
        <v>0</v>
      </c>
      <c r="AA312" s="139">
        <v>0</v>
      </c>
      <c r="AB312" s="139">
        <v>0</v>
      </c>
      <c r="AC312" s="129">
        <f>SUM(G312-U312)</f>
        <v>38120.310000000056</v>
      </c>
      <c r="AD312" s="56"/>
    </row>
    <row r="313" spans="2:30" ht="13.5" thickBot="1">
      <c r="B313" s="74"/>
      <c r="C313" s="114"/>
      <c r="D313" s="75"/>
      <c r="E313" s="75"/>
      <c r="F313" s="45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153"/>
      <c r="R313" s="153"/>
      <c r="S313" s="153"/>
      <c r="T313" s="168"/>
      <c r="U313" s="46"/>
      <c r="V313" s="61"/>
      <c r="W313" s="61"/>
      <c r="X313" s="61"/>
      <c r="Y313" s="61"/>
      <c r="Z313" s="61"/>
      <c r="AA313" s="61"/>
      <c r="AB313" s="61"/>
      <c r="AC313" s="61"/>
      <c r="AD313" s="57"/>
    </row>
    <row r="314" spans="2:30" ht="13.5" thickBot="1">
      <c r="B314" s="112"/>
      <c r="C314" s="115" t="s">
        <v>501</v>
      </c>
      <c r="D314" s="116"/>
      <c r="E314" s="116"/>
      <c r="F314" s="117">
        <f>SUM(F312+F311+F309+F171+F123+F92+F81)</f>
        <v>133914572.96000001</v>
      </c>
      <c r="G314" s="117">
        <f>SUM(G312+G311+G309+G171+G123+G92+G81)</f>
        <v>71918669.69</v>
      </c>
      <c r="H314" s="117">
        <f>SUM(H312+H311+H309+H171+H123+H92+H81)</f>
        <v>18878985</v>
      </c>
      <c r="I314" s="117">
        <f>SUM(I312+I311+I309+I171+I123+I92+I81)</f>
        <v>10528211</v>
      </c>
      <c r="J314" s="117">
        <f>SUM(J312+J311+J309+J171+J123+J92+J81)</f>
        <v>12417669</v>
      </c>
      <c r="K314" s="117">
        <f>SUM(K312+K311+K309+K171+K123+K92+K81)</f>
        <v>5309584</v>
      </c>
      <c r="L314" s="117">
        <f>SUM(L312+L311+L309+L171+L123+L92+L81)</f>
        <v>4617111.59</v>
      </c>
      <c r="M314" s="117">
        <f>SUM(M312+M311+M309+M171+M123+M92+M81)</f>
        <v>3452487.65</v>
      </c>
      <c r="N314" s="117">
        <f>SUM(N312+N311+N309+N171+N123+N92+N81)</f>
        <v>349112.76</v>
      </c>
      <c r="O314" s="117">
        <f>SUM(O312+O311+O309+O171+O123+O92+O81)</f>
        <v>6043747.5600000005</v>
      </c>
      <c r="P314" s="117">
        <f>SUM(P312+P311+P309+P171+P123+P92+P81)</f>
        <v>398994.70999999996</v>
      </c>
      <c r="Q314" s="155"/>
      <c r="R314" s="155"/>
      <c r="S314" s="155"/>
      <c r="T314" s="169">
        <f>SUM(U314:X314)</f>
        <v>78457593.92</v>
      </c>
      <c r="U314" s="135">
        <f>SUM(U312+U311+U309+U171+U123+U92+U81)</f>
        <v>71669246.27</v>
      </c>
      <c r="V314" s="135">
        <f>SUM(V312+V311+V309+V171+V123+V92+V81)</f>
        <v>6042494.600000001</v>
      </c>
      <c r="W314" s="135">
        <f>SUM(W312+W311+W309+W171+W123+W92+W81)</f>
        <v>349112.76</v>
      </c>
      <c r="X314" s="135">
        <f>SUM(X312+X311+X309+X171+X123+X92+X81)</f>
        <v>396740.29000000004</v>
      </c>
      <c r="Y314" s="135">
        <f>SUM(Z314:AC314)</f>
        <v>252930.79999999996</v>
      </c>
      <c r="Z314" s="136">
        <f>SUM(Z312+Z311+Z309+Z171+Z123+Z92+Z81)</f>
        <v>0</v>
      </c>
      <c r="AA314" s="135">
        <f>SUM(AA312+AA311+AA309+AA171+AA123+AA92+AA81)</f>
        <v>1252.9599999999336</v>
      </c>
      <c r="AB314" s="135">
        <f>SUM(AB312+AB311+AB309+AB171+AB123+AB92+AB81)</f>
        <v>2254.4199999999837</v>
      </c>
      <c r="AC314" s="135">
        <f>SUM(AC312+AC311+AC309+AC171+AC123+AC92+AC81)</f>
        <v>249423.42000000004</v>
      </c>
      <c r="AD314" s="148">
        <f>SUM(AD312+AD311+AD309+AD171+AD123+AD92+AD81)</f>
        <v>55026</v>
      </c>
    </row>
  </sheetData>
  <sheetProtection/>
  <mergeCells count="58">
    <mergeCell ref="F304:P304"/>
    <mergeCell ref="T304:X304"/>
    <mergeCell ref="Y304:AC304"/>
    <mergeCell ref="F261:P261"/>
    <mergeCell ref="T261:X261"/>
    <mergeCell ref="Y261:AC261"/>
    <mergeCell ref="F173:P173"/>
    <mergeCell ref="T173:X173"/>
    <mergeCell ref="Y173:AC173"/>
    <mergeCell ref="B94:D94"/>
    <mergeCell ref="B109:D109"/>
    <mergeCell ref="B83:D83"/>
    <mergeCell ref="B8:D8"/>
    <mergeCell ref="B15:D15"/>
    <mergeCell ref="B26:D26"/>
    <mergeCell ref="B34:D34"/>
    <mergeCell ref="F5:P5"/>
    <mergeCell ref="B44:D44"/>
    <mergeCell ref="B49:D49"/>
    <mergeCell ref="B60:D60"/>
    <mergeCell ref="F42:P42"/>
    <mergeCell ref="B119:D119"/>
    <mergeCell ref="B125:D125"/>
    <mergeCell ref="B168:D168"/>
    <mergeCell ref="B176:D176"/>
    <mergeCell ref="B193:D193"/>
    <mergeCell ref="B197:D197"/>
    <mergeCell ref="B220:D220"/>
    <mergeCell ref="B225:D225"/>
    <mergeCell ref="B233:D233"/>
    <mergeCell ref="B241:D241"/>
    <mergeCell ref="B247:D247"/>
    <mergeCell ref="B255:D255"/>
    <mergeCell ref="B296:D296"/>
    <mergeCell ref="B300:D300"/>
    <mergeCell ref="B266:D266"/>
    <mergeCell ref="B270:D270"/>
    <mergeCell ref="B280:D280"/>
    <mergeCell ref="B284:D284"/>
    <mergeCell ref="B289:D289"/>
    <mergeCell ref="B293:D293"/>
    <mergeCell ref="T5:X5"/>
    <mergeCell ref="Y5:AC5"/>
    <mergeCell ref="B1:P1"/>
    <mergeCell ref="B2:P2"/>
    <mergeCell ref="B3:P3"/>
    <mergeCell ref="B4:P4"/>
    <mergeCell ref="T42:X42"/>
    <mergeCell ref="Y42:AC42"/>
    <mergeCell ref="F87:P87"/>
    <mergeCell ref="T87:X87"/>
    <mergeCell ref="Y87:AC87"/>
    <mergeCell ref="F130:P130"/>
    <mergeCell ref="T130:X130"/>
    <mergeCell ref="Y130:AC130"/>
    <mergeCell ref="F216:P216"/>
    <mergeCell ref="T216:X216"/>
    <mergeCell ref="Y216:AC216"/>
  </mergeCells>
  <printOptions/>
  <pageMargins left="0.68" right="0.7" top="0.42" bottom="0.51" header="0.18" footer="0.57"/>
  <pageSetup fitToHeight="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1"/>
  <sheetViews>
    <sheetView zoomScalePageLayoutView="0" workbookViewId="0" topLeftCell="A1">
      <selection activeCell="A30" sqref="A30"/>
    </sheetView>
  </sheetViews>
  <sheetFormatPr defaultColWidth="11.421875" defaultRowHeight="12.75"/>
  <cols>
    <col min="1" max="1" width="20.7109375" style="0" customWidth="1"/>
    <col min="2" max="2" width="15.57421875" style="0" customWidth="1"/>
    <col min="3" max="3" width="14.140625" style="0" customWidth="1"/>
    <col min="7" max="7" width="15.00390625" style="0" customWidth="1"/>
  </cols>
  <sheetData>
    <row r="1" spans="1:7" ht="12.75">
      <c r="A1" s="64">
        <v>117485.04</v>
      </c>
      <c r="B1" s="64">
        <v>183508.58</v>
      </c>
      <c r="C1" s="64">
        <v>386449.81</v>
      </c>
      <c r="D1" s="64">
        <v>95350</v>
      </c>
      <c r="E1" s="64">
        <v>242631.74</v>
      </c>
      <c r="G1" s="64">
        <v>401324.21</v>
      </c>
    </row>
    <row r="2" spans="1:7" ht="12.75">
      <c r="A2" s="65">
        <v>0</v>
      </c>
      <c r="B2" s="64">
        <v>117796.32</v>
      </c>
      <c r="C2" s="64">
        <v>374034.81</v>
      </c>
      <c r="D2" s="64">
        <v>95350</v>
      </c>
      <c r="E2" s="64">
        <v>240202.86</v>
      </c>
      <c r="G2" s="64">
        <v>398429.57</v>
      </c>
    </row>
    <row r="3" spans="1:7" ht="12.75">
      <c r="A3" s="64">
        <v>167555.49</v>
      </c>
      <c r="B3" s="64">
        <v>214660.44</v>
      </c>
      <c r="C3" s="64">
        <v>387496.84</v>
      </c>
      <c r="D3" s="64">
        <v>95350</v>
      </c>
      <c r="E3" s="64">
        <v>241266.54</v>
      </c>
      <c r="G3" s="64">
        <v>366175.73</v>
      </c>
    </row>
    <row r="4" spans="1:7" ht="12.75">
      <c r="A4" s="64">
        <v>276832.86</v>
      </c>
      <c r="B4" s="64">
        <v>67706.07</v>
      </c>
      <c r="C4" s="64">
        <v>368641.04</v>
      </c>
      <c r="D4" s="64">
        <v>95350</v>
      </c>
      <c r="G4" s="64">
        <v>385256.2</v>
      </c>
    </row>
    <row r="5" spans="1:7" ht="12.75">
      <c r="A5" s="64">
        <v>371514.36</v>
      </c>
      <c r="B5" s="64">
        <v>190347.83</v>
      </c>
      <c r="C5" s="64">
        <v>391491.1</v>
      </c>
      <c r="D5" s="64">
        <v>95350</v>
      </c>
      <c r="G5" s="71">
        <f>SUM(G1:G4)</f>
        <v>1551185.71</v>
      </c>
    </row>
    <row r="6" spans="1:4" ht="12.75">
      <c r="A6" s="64">
        <v>452978.32</v>
      </c>
      <c r="B6" s="64">
        <v>255409.73</v>
      </c>
      <c r="C6" s="71">
        <f>SUM(C1:C5)</f>
        <v>1908113.6</v>
      </c>
      <c r="D6" s="71">
        <f>SUM(D1:D5)</f>
        <v>476750</v>
      </c>
    </row>
    <row r="7" spans="1:2" ht="12.75">
      <c r="A7" s="64">
        <v>149999.88</v>
      </c>
      <c r="B7" s="64">
        <v>86465.58</v>
      </c>
    </row>
    <row r="8" spans="1:2" ht="12.75">
      <c r="A8" s="64">
        <v>388503.4</v>
      </c>
      <c r="B8" s="64">
        <v>76495.57</v>
      </c>
    </row>
    <row r="9" spans="1:2" ht="12.75">
      <c r="A9" s="64">
        <v>243944.44</v>
      </c>
      <c r="B9" s="64">
        <v>242963.07</v>
      </c>
    </row>
    <row r="10" spans="1:2" ht="12.75">
      <c r="A10" s="64">
        <v>258735.41</v>
      </c>
      <c r="B10" s="64">
        <v>414332.55</v>
      </c>
    </row>
    <row r="11" spans="1:2" ht="12.75">
      <c r="A11" s="64">
        <v>379395.25</v>
      </c>
      <c r="B11" s="64">
        <v>236820.87</v>
      </c>
    </row>
    <row r="12" spans="1:2" ht="12.75">
      <c r="A12" s="64">
        <v>240268.82</v>
      </c>
      <c r="B12" s="64">
        <v>105797.97</v>
      </c>
    </row>
    <row r="13" spans="1:2" ht="12.75">
      <c r="A13" s="64">
        <v>112635.36</v>
      </c>
      <c r="B13" s="64">
        <v>329444.21</v>
      </c>
    </row>
    <row r="14" spans="1:2" ht="12.75">
      <c r="A14" s="64">
        <v>287150.84</v>
      </c>
      <c r="B14" s="71">
        <f>SUM(B1:B13)</f>
        <v>2521748.7900000005</v>
      </c>
    </row>
    <row r="15" spans="1:256" ht="12.75">
      <c r="A15" s="64">
        <v>136968.95</v>
      </c>
      <c r="B15" s="64">
        <v>136968.95</v>
      </c>
      <c r="C15" s="64">
        <v>136968.95</v>
      </c>
      <c r="D15" s="64">
        <v>136968.95</v>
      </c>
      <c r="E15" s="64">
        <v>136968.95</v>
      </c>
      <c r="F15" s="64">
        <v>136968.95</v>
      </c>
      <c r="G15" s="64">
        <v>136968.95</v>
      </c>
      <c r="H15" s="64">
        <v>136968.95</v>
      </c>
      <c r="I15" s="64">
        <v>136968.95</v>
      </c>
      <c r="J15" s="64">
        <v>136968.95</v>
      </c>
      <c r="K15" s="64">
        <v>136968.95</v>
      </c>
      <c r="L15" s="64">
        <v>136968.95</v>
      </c>
      <c r="M15" s="64">
        <v>136968.95</v>
      </c>
      <c r="N15" s="64">
        <v>136968.95</v>
      </c>
      <c r="O15" s="64">
        <v>136968.95</v>
      </c>
      <c r="P15" s="64">
        <v>136968.95</v>
      </c>
      <c r="Q15" s="64">
        <v>136968.95</v>
      </c>
      <c r="R15" s="64">
        <v>136968.95</v>
      </c>
      <c r="S15" s="64">
        <v>136968.95</v>
      </c>
      <c r="T15" s="64">
        <v>136968.95</v>
      </c>
      <c r="U15" s="64">
        <v>136968.95</v>
      </c>
      <c r="V15" s="64">
        <v>136968.95</v>
      </c>
      <c r="W15" s="64">
        <v>136968.95</v>
      </c>
      <c r="X15" s="64">
        <v>136968.95</v>
      </c>
      <c r="Y15" s="64">
        <v>136968.95</v>
      </c>
      <c r="Z15" s="64">
        <v>136968.95</v>
      </c>
      <c r="AA15" s="64">
        <v>136968.95</v>
      </c>
      <c r="AB15" s="64">
        <v>136968.95</v>
      </c>
      <c r="AC15" s="64">
        <v>136968.95</v>
      </c>
      <c r="AD15" s="64">
        <v>136968.95</v>
      </c>
      <c r="AE15" s="64">
        <v>136968.95</v>
      </c>
      <c r="AF15" s="64">
        <v>136968.95</v>
      </c>
      <c r="AG15" s="64">
        <v>136968.95</v>
      </c>
      <c r="AH15" s="64">
        <v>136968.95</v>
      </c>
      <c r="AI15" s="64">
        <v>136968.95</v>
      </c>
      <c r="AJ15" s="64">
        <v>136968.95</v>
      </c>
      <c r="AK15" s="64">
        <v>136968.95</v>
      </c>
      <c r="AL15" s="64">
        <v>136968.95</v>
      </c>
      <c r="AM15" s="64">
        <v>136968.95</v>
      </c>
      <c r="AN15" s="64">
        <v>136968.95</v>
      </c>
      <c r="AO15" s="64">
        <v>136968.95</v>
      </c>
      <c r="AP15" s="64">
        <v>136968.95</v>
      </c>
      <c r="AQ15" s="64">
        <v>136968.95</v>
      </c>
      <c r="AR15" s="64">
        <v>136968.95</v>
      </c>
      <c r="AS15" s="64">
        <v>136968.95</v>
      </c>
      <c r="AT15" s="64">
        <v>136968.95</v>
      </c>
      <c r="AU15" s="64">
        <v>136968.95</v>
      </c>
      <c r="AV15" s="64">
        <v>136968.95</v>
      </c>
      <c r="AW15" s="64">
        <v>136968.95</v>
      </c>
      <c r="AX15" s="64">
        <v>136968.95</v>
      </c>
      <c r="AY15" s="64">
        <v>136968.95</v>
      </c>
      <c r="AZ15" s="64">
        <v>136968.95</v>
      </c>
      <c r="BA15" s="64">
        <v>136968.95</v>
      </c>
      <c r="BB15" s="64">
        <v>136968.95</v>
      </c>
      <c r="BC15" s="64">
        <v>136968.95</v>
      </c>
      <c r="BD15" s="64">
        <v>136968.95</v>
      </c>
      <c r="BE15" s="64">
        <v>136968.95</v>
      </c>
      <c r="BF15" s="64">
        <v>136968.95</v>
      </c>
      <c r="BG15" s="64">
        <v>136968.95</v>
      </c>
      <c r="BH15" s="64">
        <v>136968.95</v>
      </c>
      <c r="BI15" s="64">
        <v>136968.95</v>
      </c>
      <c r="BJ15" s="64">
        <v>136968.95</v>
      </c>
      <c r="BK15" s="64">
        <v>136968.95</v>
      </c>
      <c r="BL15" s="64">
        <v>136968.95</v>
      </c>
      <c r="BM15" s="64">
        <v>136968.95</v>
      </c>
      <c r="BN15" s="64">
        <v>136968.95</v>
      </c>
      <c r="BO15" s="64">
        <v>136968.95</v>
      </c>
      <c r="BP15" s="64">
        <v>136968.95</v>
      </c>
      <c r="BQ15" s="64">
        <v>136968.95</v>
      </c>
      <c r="BR15" s="64">
        <v>136968.95</v>
      </c>
      <c r="BS15" s="64">
        <v>136968.95</v>
      </c>
      <c r="BT15" s="64">
        <v>136968.95</v>
      </c>
      <c r="BU15" s="64">
        <v>136968.95</v>
      </c>
      <c r="BV15" s="64">
        <v>136968.95</v>
      </c>
      <c r="BW15" s="64">
        <v>136968.95</v>
      </c>
      <c r="BX15" s="64">
        <v>136968.95</v>
      </c>
      <c r="BY15" s="64">
        <v>136968.95</v>
      </c>
      <c r="BZ15" s="64">
        <v>136968.95</v>
      </c>
      <c r="CA15" s="64">
        <v>136968.95</v>
      </c>
      <c r="CB15" s="64">
        <v>136968.95</v>
      </c>
      <c r="CC15" s="64">
        <v>136968.95</v>
      </c>
      <c r="CD15" s="64">
        <v>136968.95</v>
      </c>
      <c r="CE15" s="64">
        <v>136968.95</v>
      </c>
      <c r="CF15" s="64">
        <v>136968.95</v>
      </c>
      <c r="CG15" s="64">
        <v>136968.95</v>
      </c>
      <c r="CH15" s="64">
        <v>136968.95</v>
      </c>
      <c r="CI15" s="64">
        <v>136968.95</v>
      </c>
      <c r="CJ15" s="64">
        <v>136968.95</v>
      </c>
      <c r="CK15" s="64">
        <v>136968.95</v>
      </c>
      <c r="CL15" s="64">
        <v>136968.95</v>
      </c>
      <c r="CM15" s="64">
        <v>136968.95</v>
      </c>
      <c r="CN15" s="64">
        <v>136968.95</v>
      </c>
      <c r="CO15" s="64">
        <v>136968.95</v>
      </c>
      <c r="CP15" s="64">
        <v>136968.95</v>
      </c>
      <c r="CQ15" s="64">
        <v>136968.95</v>
      </c>
      <c r="CR15" s="64">
        <v>136968.95</v>
      </c>
      <c r="CS15" s="64">
        <v>136968.95</v>
      </c>
      <c r="CT15" s="64">
        <v>136968.95</v>
      </c>
      <c r="CU15" s="64">
        <v>136968.95</v>
      </c>
      <c r="CV15" s="64">
        <v>136968.95</v>
      </c>
      <c r="CW15" s="64">
        <v>136968.95</v>
      </c>
      <c r="CX15" s="64">
        <v>136968.95</v>
      </c>
      <c r="CY15" s="64">
        <v>136968.95</v>
      </c>
      <c r="CZ15" s="64">
        <v>136968.95</v>
      </c>
      <c r="DA15" s="64">
        <v>136968.95</v>
      </c>
      <c r="DB15" s="64">
        <v>136968.95</v>
      </c>
      <c r="DC15" s="64">
        <v>136968.95</v>
      </c>
      <c r="DD15" s="64">
        <v>136968.95</v>
      </c>
      <c r="DE15" s="64">
        <v>136968.95</v>
      </c>
      <c r="DF15" s="64">
        <v>136968.95</v>
      </c>
      <c r="DG15" s="64">
        <v>136968.95</v>
      </c>
      <c r="DH15" s="64">
        <v>136968.95</v>
      </c>
      <c r="DI15" s="64">
        <v>136968.95</v>
      </c>
      <c r="DJ15" s="64">
        <v>136968.95</v>
      </c>
      <c r="DK15" s="64">
        <v>136968.95</v>
      </c>
      <c r="DL15" s="64">
        <v>136968.95</v>
      </c>
      <c r="DM15" s="64">
        <v>136968.95</v>
      </c>
      <c r="DN15" s="64">
        <v>136968.95</v>
      </c>
      <c r="DO15" s="64">
        <v>136968.95</v>
      </c>
      <c r="DP15" s="64">
        <v>136968.95</v>
      </c>
      <c r="DQ15" s="64">
        <v>136968.95</v>
      </c>
      <c r="DR15" s="64">
        <v>136968.95</v>
      </c>
      <c r="DS15" s="64">
        <v>136968.95</v>
      </c>
      <c r="DT15" s="64">
        <v>136968.95</v>
      </c>
      <c r="DU15" s="64">
        <v>136968.95</v>
      </c>
      <c r="DV15" s="64">
        <v>136968.95</v>
      </c>
      <c r="DW15" s="64">
        <v>136968.95</v>
      </c>
      <c r="DX15" s="64">
        <v>136968.95</v>
      </c>
      <c r="DY15" s="64">
        <v>136968.95</v>
      </c>
      <c r="DZ15" s="64">
        <v>136968.95</v>
      </c>
      <c r="EA15" s="64">
        <v>136968.95</v>
      </c>
      <c r="EB15" s="64">
        <v>136968.95</v>
      </c>
      <c r="EC15" s="64">
        <v>136968.95</v>
      </c>
      <c r="ED15" s="64">
        <v>136968.95</v>
      </c>
      <c r="EE15" s="64">
        <v>136968.95</v>
      </c>
      <c r="EF15" s="64">
        <v>136968.95</v>
      </c>
      <c r="EG15" s="64">
        <v>136968.95</v>
      </c>
      <c r="EH15" s="64">
        <v>136968.95</v>
      </c>
      <c r="EI15" s="64">
        <v>136968.95</v>
      </c>
      <c r="EJ15" s="64">
        <v>136968.95</v>
      </c>
      <c r="EK15" s="64">
        <v>136968.95</v>
      </c>
      <c r="EL15" s="64">
        <v>136968.95</v>
      </c>
      <c r="EM15" s="64">
        <v>136968.95</v>
      </c>
      <c r="EN15" s="64">
        <v>136968.95</v>
      </c>
      <c r="EO15" s="64">
        <v>136968.95</v>
      </c>
      <c r="EP15" s="64">
        <v>136968.95</v>
      </c>
      <c r="EQ15" s="64">
        <v>136968.95</v>
      </c>
      <c r="ER15" s="64">
        <v>136968.95</v>
      </c>
      <c r="ES15" s="64">
        <v>136968.95</v>
      </c>
      <c r="ET15" s="64">
        <v>136968.95</v>
      </c>
      <c r="EU15" s="64">
        <v>136968.95</v>
      </c>
      <c r="EV15" s="64">
        <v>136968.95</v>
      </c>
      <c r="EW15" s="64">
        <v>136968.95</v>
      </c>
      <c r="EX15" s="64">
        <v>136968.95</v>
      </c>
      <c r="EY15" s="64">
        <v>136968.95</v>
      </c>
      <c r="EZ15" s="64">
        <v>136968.95</v>
      </c>
      <c r="FA15" s="64">
        <v>136968.95</v>
      </c>
      <c r="FB15" s="64">
        <v>136968.95</v>
      </c>
      <c r="FC15" s="64">
        <v>136968.95</v>
      </c>
      <c r="FD15" s="64">
        <v>136968.95</v>
      </c>
      <c r="FE15" s="64">
        <v>136968.95</v>
      </c>
      <c r="FF15" s="64">
        <v>136968.95</v>
      </c>
      <c r="FG15" s="64">
        <v>136968.95</v>
      </c>
      <c r="FH15" s="64">
        <v>136968.95</v>
      </c>
      <c r="FI15" s="64">
        <v>136968.95</v>
      </c>
      <c r="FJ15" s="64">
        <v>136968.95</v>
      </c>
      <c r="FK15" s="64">
        <v>136968.95</v>
      </c>
      <c r="FL15" s="64">
        <v>136968.95</v>
      </c>
      <c r="FM15" s="64">
        <v>136968.95</v>
      </c>
      <c r="FN15" s="64">
        <v>136968.95</v>
      </c>
      <c r="FO15" s="64">
        <v>136968.95</v>
      </c>
      <c r="FP15" s="64">
        <v>136968.95</v>
      </c>
      <c r="FQ15" s="64">
        <v>136968.95</v>
      </c>
      <c r="FR15" s="64">
        <v>136968.95</v>
      </c>
      <c r="FS15" s="64">
        <v>136968.95</v>
      </c>
      <c r="FT15" s="64">
        <v>136968.95</v>
      </c>
      <c r="FU15" s="64">
        <v>136968.95</v>
      </c>
      <c r="FV15" s="64">
        <v>136968.95</v>
      </c>
      <c r="FW15" s="64">
        <v>136968.95</v>
      </c>
      <c r="FX15" s="64">
        <v>136968.95</v>
      </c>
      <c r="FY15" s="64">
        <v>136968.95</v>
      </c>
      <c r="FZ15" s="64">
        <v>136968.95</v>
      </c>
      <c r="GA15" s="64">
        <v>136968.95</v>
      </c>
      <c r="GB15" s="64">
        <v>136968.95</v>
      </c>
      <c r="GC15" s="64">
        <v>136968.95</v>
      </c>
      <c r="GD15" s="64">
        <v>136968.95</v>
      </c>
      <c r="GE15" s="64">
        <v>136968.95</v>
      </c>
      <c r="GF15" s="64">
        <v>136968.95</v>
      </c>
      <c r="GG15" s="64">
        <v>136968.95</v>
      </c>
      <c r="GH15" s="64">
        <v>136968.95</v>
      </c>
      <c r="GI15" s="64">
        <v>136968.95</v>
      </c>
      <c r="GJ15" s="64">
        <v>136968.95</v>
      </c>
      <c r="GK15" s="64">
        <v>136968.95</v>
      </c>
      <c r="GL15" s="64">
        <v>136968.95</v>
      </c>
      <c r="GM15" s="64">
        <v>136968.95</v>
      </c>
      <c r="GN15" s="64">
        <v>136968.95</v>
      </c>
      <c r="GO15" s="64">
        <v>136968.95</v>
      </c>
      <c r="GP15" s="64">
        <v>136968.95</v>
      </c>
      <c r="GQ15" s="64">
        <v>136968.95</v>
      </c>
      <c r="GR15" s="64">
        <v>136968.95</v>
      </c>
      <c r="GS15" s="64">
        <v>136968.95</v>
      </c>
      <c r="GT15" s="64">
        <v>136968.95</v>
      </c>
      <c r="GU15" s="64">
        <v>136968.95</v>
      </c>
      <c r="GV15" s="64">
        <v>136968.95</v>
      </c>
      <c r="GW15" s="64">
        <v>136968.95</v>
      </c>
      <c r="GX15" s="64">
        <v>136968.95</v>
      </c>
      <c r="GY15" s="64">
        <v>136968.95</v>
      </c>
      <c r="GZ15" s="64">
        <v>136968.95</v>
      </c>
      <c r="HA15" s="64">
        <v>136968.95</v>
      </c>
      <c r="HB15" s="64">
        <v>136968.95</v>
      </c>
      <c r="HC15" s="64">
        <v>136968.95</v>
      </c>
      <c r="HD15" s="64">
        <v>136968.95</v>
      </c>
      <c r="HE15" s="64">
        <v>136968.95</v>
      </c>
      <c r="HF15" s="64">
        <v>136968.95</v>
      </c>
      <c r="HG15" s="64">
        <v>136968.95</v>
      </c>
      <c r="HH15" s="64">
        <v>136968.95</v>
      </c>
      <c r="HI15" s="64">
        <v>136968.95</v>
      </c>
      <c r="HJ15" s="64">
        <v>136968.95</v>
      </c>
      <c r="HK15" s="64">
        <v>136968.95</v>
      </c>
      <c r="HL15" s="64">
        <v>136968.95</v>
      </c>
      <c r="HM15" s="64">
        <v>136968.95</v>
      </c>
      <c r="HN15" s="64">
        <v>136968.95</v>
      </c>
      <c r="HO15" s="64">
        <v>136968.95</v>
      </c>
      <c r="HP15" s="64">
        <v>136968.95</v>
      </c>
      <c r="HQ15" s="64">
        <v>136968.95</v>
      </c>
      <c r="HR15" s="64">
        <v>136968.95</v>
      </c>
      <c r="HS15" s="64">
        <v>136968.95</v>
      </c>
      <c r="HT15" s="64">
        <v>136968.95</v>
      </c>
      <c r="HU15" s="64">
        <v>136968.95</v>
      </c>
      <c r="HV15" s="64">
        <v>136968.95</v>
      </c>
      <c r="HW15" s="64">
        <v>136968.95</v>
      </c>
      <c r="HX15" s="64">
        <v>136968.95</v>
      </c>
      <c r="HY15" s="64">
        <v>136968.95</v>
      </c>
      <c r="HZ15" s="64">
        <v>136968.95</v>
      </c>
      <c r="IA15" s="64">
        <v>136968.95</v>
      </c>
      <c r="IB15" s="64">
        <v>136968.95</v>
      </c>
      <c r="IC15" s="64">
        <v>136968.95</v>
      </c>
      <c r="ID15" s="64">
        <v>136968.95</v>
      </c>
      <c r="IE15" s="64">
        <v>136968.95</v>
      </c>
      <c r="IF15" s="64">
        <v>136968.95</v>
      </c>
      <c r="IG15" s="64">
        <v>136968.95</v>
      </c>
      <c r="IH15" s="64">
        <v>136968.95</v>
      </c>
      <c r="II15" s="64">
        <v>136968.95</v>
      </c>
      <c r="IJ15" s="64">
        <v>136968.95</v>
      </c>
      <c r="IK15" s="64">
        <v>136968.95</v>
      </c>
      <c r="IL15" s="64">
        <v>136968.95</v>
      </c>
      <c r="IM15" s="64">
        <v>136968.95</v>
      </c>
      <c r="IN15" s="64">
        <v>136968.95</v>
      </c>
      <c r="IO15" s="64">
        <v>136968.95</v>
      </c>
      <c r="IP15" s="64">
        <v>136968.95</v>
      </c>
      <c r="IQ15" s="64">
        <v>136968.95</v>
      </c>
      <c r="IR15" s="64">
        <v>136968.95</v>
      </c>
      <c r="IS15" s="64">
        <v>136968.95</v>
      </c>
      <c r="IT15" s="64">
        <v>136968.95</v>
      </c>
      <c r="IU15" s="64">
        <v>136968.95</v>
      </c>
      <c r="IV15" s="64">
        <v>136968.95</v>
      </c>
    </row>
    <row r="16" spans="1:256" ht="12.75">
      <c r="A16" s="64">
        <v>143149.59</v>
      </c>
      <c r="B16" s="64">
        <v>143149.59</v>
      </c>
      <c r="C16" s="64">
        <v>143149.59</v>
      </c>
      <c r="D16" s="64">
        <v>143149.59</v>
      </c>
      <c r="E16" s="64">
        <v>143149.59</v>
      </c>
      <c r="F16" s="64">
        <v>143149.59</v>
      </c>
      <c r="G16" s="64">
        <v>143149.59</v>
      </c>
      <c r="H16" s="64">
        <v>143149.59</v>
      </c>
      <c r="I16" s="64">
        <v>143149.59</v>
      </c>
      <c r="J16" s="64">
        <v>143149.59</v>
      </c>
      <c r="K16" s="64">
        <v>143149.59</v>
      </c>
      <c r="L16" s="64">
        <v>143149.59</v>
      </c>
      <c r="M16" s="64">
        <v>143149.59</v>
      </c>
      <c r="N16" s="64">
        <v>143149.59</v>
      </c>
      <c r="O16" s="64">
        <v>143149.59</v>
      </c>
      <c r="P16" s="64">
        <v>143149.59</v>
      </c>
      <c r="Q16" s="64">
        <v>143149.59</v>
      </c>
      <c r="R16" s="64">
        <v>143149.59</v>
      </c>
      <c r="S16" s="64">
        <v>143149.59</v>
      </c>
      <c r="T16" s="64">
        <v>143149.59</v>
      </c>
      <c r="U16" s="64">
        <v>143149.59</v>
      </c>
      <c r="V16" s="64">
        <v>143149.59</v>
      </c>
      <c r="W16" s="64">
        <v>143149.59</v>
      </c>
      <c r="X16" s="64">
        <v>143149.59</v>
      </c>
      <c r="Y16" s="64">
        <v>143149.59</v>
      </c>
      <c r="Z16" s="64">
        <v>143149.59</v>
      </c>
      <c r="AA16" s="64">
        <v>143149.59</v>
      </c>
      <c r="AB16" s="64">
        <v>143149.59</v>
      </c>
      <c r="AC16" s="64">
        <v>143149.59</v>
      </c>
      <c r="AD16" s="64">
        <v>143149.59</v>
      </c>
      <c r="AE16" s="64">
        <v>143149.59</v>
      </c>
      <c r="AF16" s="64">
        <v>143149.59</v>
      </c>
      <c r="AG16" s="64">
        <v>143149.59</v>
      </c>
      <c r="AH16" s="64">
        <v>143149.59</v>
      </c>
      <c r="AI16" s="64">
        <v>143149.59</v>
      </c>
      <c r="AJ16" s="64">
        <v>143149.59</v>
      </c>
      <c r="AK16" s="64">
        <v>143149.59</v>
      </c>
      <c r="AL16" s="64">
        <v>143149.59</v>
      </c>
      <c r="AM16" s="64">
        <v>143149.59</v>
      </c>
      <c r="AN16" s="64">
        <v>143149.59</v>
      </c>
      <c r="AO16" s="64">
        <v>143149.59</v>
      </c>
      <c r="AP16" s="64">
        <v>143149.59</v>
      </c>
      <c r="AQ16" s="64">
        <v>143149.59</v>
      </c>
      <c r="AR16" s="64">
        <v>143149.59</v>
      </c>
      <c r="AS16" s="64">
        <v>143149.59</v>
      </c>
      <c r="AT16" s="64">
        <v>143149.59</v>
      </c>
      <c r="AU16" s="64">
        <v>143149.59</v>
      </c>
      <c r="AV16" s="64">
        <v>143149.59</v>
      </c>
      <c r="AW16" s="64">
        <v>143149.59</v>
      </c>
      <c r="AX16" s="64">
        <v>143149.59</v>
      </c>
      <c r="AY16" s="64">
        <v>143149.59</v>
      </c>
      <c r="AZ16" s="64">
        <v>143149.59</v>
      </c>
      <c r="BA16" s="64">
        <v>143149.59</v>
      </c>
      <c r="BB16" s="64">
        <v>143149.59</v>
      </c>
      <c r="BC16" s="64">
        <v>143149.59</v>
      </c>
      <c r="BD16" s="64">
        <v>143149.59</v>
      </c>
      <c r="BE16" s="64">
        <v>143149.59</v>
      </c>
      <c r="BF16" s="64">
        <v>143149.59</v>
      </c>
      <c r="BG16" s="64">
        <v>143149.59</v>
      </c>
      <c r="BH16" s="64">
        <v>143149.59</v>
      </c>
      <c r="BI16" s="64">
        <v>143149.59</v>
      </c>
      <c r="BJ16" s="64">
        <v>143149.59</v>
      </c>
      <c r="BK16" s="64">
        <v>143149.59</v>
      </c>
      <c r="BL16" s="64">
        <v>143149.59</v>
      </c>
      <c r="BM16" s="64">
        <v>143149.59</v>
      </c>
      <c r="BN16" s="64">
        <v>143149.59</v>
      </c>
      <c r="BO16" s="64">
        <v>143149.59</v>
      </c>
      <c r="BP16" s="64">
        <v>143149.59</v>
      </c>
      <c r="BQ16" s="64">
        <v>143149.59</v>
      </c>
      <c r="BR16" s="64">
        <v>143149.59</v>
      </c>
      <c r="BS16" s="64">
        <v>143149.59</v>
      </c>
      <c r="BT16" s="64">
        <v>143149.59</v>
      </c>
      <c r="BU16" s="64">
        <v>143149.59</v>
      </c>
      <c r="BV16" s="64">
        <v>143149.59</v>
      </c>
      <c r="BW16" s="64">
        <v>143149.59</v>
      </c>
      <c r="BX16" s="64">
        <v>143149.59</v>
      </c>
      <c r="BY16" s="64">
        <v>143149.59</v>
      </c>
      <c r="BZ16" s="64">
        <v>143149.59</v>
      </c>
      <c r="CA16" s="64">
        <v>143149.59</v>
      </c>
      <c r="CB16" s="64">
        <v>143149.59</v>
      </c>
      <c r="CC16" s="64">
        <v>143149.59</v>
      </c>
      <c r="CD16" s="64">
        <v>143149.59</v>
      </c>
      <c r="CE16" s="64">
        <v>143149.59</v>
      </c>
      <c r="CF16" s="64">
        <v>143149.59</v>
      </c>
      <c r="CG16" s="64">
        <v>143149.59</v>
      </c>
      <c r="CH16" s="64">
        <v>143149.59</v>
      </c>
      <c r="CI16" s="64">
        <v>143149.59</v>
      </c>
      <c r="CJ16" s="64">
        <v>143149.59</v>
      </c>
      <c r="CK16" s="64">
        <v>143149.59</v>
      </c>
      <c r="CL16" s="64">
        <v>143149.59</v>
      </c>
      <c r="CM16" s="64">
        <v>143149.59</v>
      </c>
      <c r="CN16" s="64">
        <v>143149.59</v>
      </c>
      <c r="CO16" s="64">
        <v>143149.59</v>
      </c>
      <c r="CP16" s="64">
        <v>143149.59</v>
      </c>
      <c r="CQ16" s="64">
        <v>143149.59</v>
      </c>
      <c r="CR16" s="64">
        <v>143149.59</v>
      </c>
      <c r="CS16" s="64">
        <v>143149.59</v>
      </c>
      <c r="CT16" s="64">
        <v>143149.59</v>
      </c>
      <c r="CU16" s="64">
        <v>143149.59</v>
      </c>
      <c r="CV16" s="64">
        <v>143149.59</v>
      </c>
      <c r="CW16" s="64">
        <v>143149.59</v>
      </c>
      <c r="CX16" s="64">
        <v>143149.59</v>
      </c>
      <c r="CY16" s="64">
        <v>143149.59</v>
      </c>
      <c r="CZ16" s="64">
        <v>143149.59</v>
      </c>
      <c r="DA16" s="64">
        <v>143149.59</v>
      </c>
      <c r="DB16" s="64">
        <v>143149.59</v>
      </c>
      <c r="DC16" s="64">
        <v>143149.59</v>
      </c>
      <c r="DD16" s="64">
        <v>143149.59</v>
      </c>
      <c r="DE16" s="64">
        <v>143149.59</v>
      </c>
      <c r="DF16" s="64">
        <v>143149.59</v>
      </c>
      <c r="DG16" s="64">
        <v>143149.59</v>
      </c>
      <c r="DH16" s="64">
        <v>143149.59</v>
      </c>
      <c r="DI16" s="64">
        <v>143149.59</v>
      </c>
      <c r="DJ16" s="64">
        <v>143149.59</v>
      </c>
      <c r="DK16" s="64">
        <v>143149.59</v>
      </c>
      <c r="DL16" s="64">
        <v>143149.59</v>
      </c>
      <c r="DM16" s="64">
        <v>143149.59</v>
      </c>
      <c r="DN16" s="64">
        <v>143149.59</v>
      </c>
      <c r="DO16" s="64">
        <v>143149.59</v>
      </c>
      <c r="DP16" s="64">
        <v>143149.59</v>
      </c>
      <c r="DQ16" s="64">
        <v>143149.59</v>
      </c>
      <c r="DR16" s="64">
        <v>143149.59</v>
      </c>
      <c r="DS16" s="64">
        <v>143149.59</v>
      </c>
      <c r="DT16" s="64">
        <v>143149.59</v>
      </c>
      <c r="DU16" s="64">
        <v>143149.59</v>
      </c>
      <c r="DV16" s="64">
        <v>143149.59</v>
      </c>
      <c r="DW16" s="64">
        <v>143149.59</v>
      </c>
      <c r="DX16" s="64">
        <v>143149.59</v>
      </c>
      <c r="DY16" s="64">
        <v>143149.59</v>
      </c>
      <c r="DZ16" s="64">
        <v>143149.59</v>
      </c>
      <c r="EA16" s="64">
        <v>143149.59</v>
      </c>
      <c r="EB16" s="64">
        <v>143149.59</v>
      </c>
      <c r="EC16" s="64">
        <v>143149.59</v>
      </c>
      <c r="ED16" s="64">
        <v>143149.59</v>
      </c>
      <c r="EE16" s="64">
        <v>143149.59</v>
      </c>
      <c r="EF16" s="64">
        <v>143149.59</v>
      </c>
      <c r="EG16" s="64">
        <v>143149.59</v>
      </c>
      <c r="EH16" s="64">
        <v>143149.59</v>
      </c>
      <c r="EI16" s="64">
        <v>143149.59</v>
      </c>
      <c r="EJ16" s="64">
        <v>143149.59</v>
      </c>
      <c r="EK16" s="64">
        <v>143149.59</v>
      </c>
      <c r="EL16" s="64">
        <v>143149.59</v>
      </c>
      <c r="EM16" s="64">
        <v>143149.59</v>
      </c>
      <c r="EN16" s="64">
        <v>143149.59</v>
      </c>
      <c r="EO16" s="64">
        <v>143149.59</v>
      </c>
      <c r="EP16" s="64">
        <v>143149.59</v>
      </c>
      <c r="EQ16" s="64">
        <v>143149.59</v>
      </c>
      <c r="ER16" s="64">
        <v>143149.59</v>
      </c>
      <c r="ES16" s="64">
        <v>143149.59</v>
      </c>
      <c r="ET16" s="64">
        <v>143149.59</v>
      </c>
      <c r="EU16" s="64">
        <v>143149.59</v>
      </c>
      <c r="EV16" s="64">
        <v>143149.59</v>
      </c>
      <c r="EW16" s="64">
        <v>143149.59</v>
      </c>
      <c r="EX16" s="64">
        <v>143149.59</v>
      </c>
      <c r="EY16" s="64">
        <v>143149.59</v>
      </c>
      <c r="EZ16" s="64">
        <v>143149.59</v>
      </c>
      <c r="FA16" s="64">
        <v>143149.59</v>
      </c>
      <c r="FB16" s="64">
        <v>143149.59</v>
      </c>
      <c r="FC16" s="64">
        <v>143149.59</v>
      </c>
      <c r="FD16" s="64">
        <v>143149.59</v>
      </c>
      <c r="FE16" s="64">
        <v>143149.59</v>
      </c>
      <c r="FF16" s="64">
        <v>143149.59</v>
      </c>
      <c r="FG16" s="64">
        <v>143149.59</v>
      </c>
      <c r="FH16" s="64">
        <v>143149.59</v>
      </c>
      <c r="FI16" s="64">
        <v>143149.59</v>
      </c>
      <c r="FJ16" s="64">
        <v>143149.59</v>
      </c>
      <c r="FK16" s="64">
        <v>143149.59</v>
      </c>
      <c r="FL16" s="64">
        <v>143149.59</v>
      </c>
      <c r="FM16" s="64">
        <v>143149.59</v>
      </c>
      <c r="FN16" s="64">
        <v>143149.59</v>
      </c>
      <c r="FO16" s="64">
        <v>143149.59</v>
      </c>
      <c r="FP16" s="64">
        <v>143149.59</v>
      </c>
      <c r="FQ16" s="64">
        <v>143149.59</v>
      </c>
      <c r="FR16" s="64">
        <v>143149.59</v>
      </c>
      <c r="FS16" s="64">
        <v>143149.59</v>
      </c>
      <c r="FT16" s="64">
        <v>143149.59</v>
      </c>
      <c r="FU16" s="64">
        <v>143149.59</v>
      </c>
      <c r="FV16" s="64">
        <v>143149.59</v>
      </c>
      <c r="FW16" s="64">
        <v>143149.59</v>
      </c>
      <c r="FX16" s="64">
        <v>143149.59</v>
      </c>
      <c r="FY16" s="64">
        <v>143149.59</v>
      </c>
      <c r="FZ16" s="64">
        <v>143149.59</v>
      </c>
      <c r="GA16" s="64">
        <v>143149.59</v>
      </c>
      <c r="GB16" s="64">
        <v>143149.59</v>
      </c>
      <c r="GC16" s="64">
        <v>143149.59</v>
      </c>
      <c r="GD16" s="64">
        <v>143149.59</v>
      </c>
      <c r="GE16" s="64">
        <v>143149.59</v>
      </c>
      <c r="GF16" s="64">
        <v>143149.59</v>
      </c>
      <c r="GG16" s="64">
        <v>143149.59</v>
      </c>
      <c r="GH16" s="64">
        <v>143149.59</v>
      </c>
      <c r="GI16" s="64">
        <v>143149.59</v>
      </c>
      <c r="GJ16" s="64">
        <v>143149.59</v>
      </c>
      <c r="GK16" s="64">
        <v>143149.59</v>
      </c>
      <c r="GL16" s="64">
        <v>143149.59</v>
      </c>
      <c r="GM16" s="64">
        <v>143149.59</v>
      </c>
      <c r="GN16" s="64">
        <v>143149.59</v>
      </c>
      <c r="GO16" s="64">
        <v>143149.59</v>
      </c>
      <c r="GP16" s="64">
        <v>143149.59</v>
      </c>
      <c r="GQ16" s="64">
        <v>143149.59</v>
      </c>
      <c r="GR16" s="64">
        <v>143149.59</v>
      </c>
      <c r="GS16" s="64">
        <v>143149.59</v>
      </c>
      <c r="GT16" s="64">
        <v>143149.59</v>
      </c>
      <c r="GU16" s="64">
        <v>143149.59</v>
      </c>
      <c r="GV16" s="64">
        <v>143149.59</v>
      </c>
      <c r="GW16" s="64">
        <v>143149.59</v>
      </c>
      <c r="GX16" s="64">
        <v>143149.59</v>
      </c>
      <c r="GY16" s="64">
        <v>143149.59</v>
      </c>
      <c r="GZ16" s="64">
        <v>143149.59</v>
      </c>
      <c r="HA16" s="64">
        <v>143149.59</v>
      </c>
      <c r="HB16" s="64">
        <v>143149.59</v>
      </c>
      <c r="HC16" s="64">
        <v>143149.59</v>
      </c>
      <c r="HD16" s="64">
        <v>143149.59</v>
      </c>
      <c r="HE16" s="64">
        <v>143149.59</v>
      </c>
      <c r="HF16" s="64">
        <v>143149.59</v>
      </c>
      <c r="HG16" s="64">
        <v>143149.59</v>
      </c>
      <c r="HH16" s="64">
        <v>143149.59</v>
      </c>
      <c r="HI16" s="64">
        <v>143149.59</v>
      </c>
      <c r="HJ16" s="64">
        <v>143149.59</v>
      </c>
      <c r="HK16" s="64">
        <v>143149.59</v>
      </c>
      <c r="HL16" s="64">
        <v>143149.59</v>
      </c>
      <c r="HM16" s="64">
        <v>143149.59</v>
      </c>
      <c r="HN16" s="64">
        <v>143149.59</v>
      </c>
      <c r="HO16" s="64">
        <v>143149.59</v>
      </c>
      <c r="HP16" s="64">
        <v>143149.59</v>
      </c>
      <c r="HQ16" s="64">
        <v>143149.59</v>
      </c>
      <c r="HR16" s="64">
        <v>143149.59</v>
      </c>
      <c r="HS16" s="64">
        <v>143149.59</v>
      </c>
      <c r="HT16" s="64">
        <v>143149.59</v>
      </c>
      <c r="HU16" s="64">
        <v>143149.59</v>
      </c>
      <c r="HV16" s="64">
        <v>143149.59</v>
      </c>
      <c r="HW16" s="64">
        <v>143149.59</v>
      </c>
      <c r="HX16" s="64">
        <v>143149.59</v>
      </c>
      <c r="HY16" s="64">
        <v>143149.59</v>
      </c>
      <c r="HZ16" s="64">
        <v>143149.59</v>
      </c>
      <c r="IA16" s="64">
        <v>143149.59</v>
      </c>
      <c r="IB16" s="64">
        <v>143149.59</v>
      </c>
      <c r="IC16" s="64">
        <v>143149.59</v>
      </c>
      <c r="ID16" s="64">
        <v>143149.59</v>
      </c>
      <c r="IE16" s="64">
        <v>143149.59</v>
      </c>
      <c r="IF16" s="64">
        <v>143149.59</v>
      </c>
      <c r="IG16" s="64">
        <v>143149.59</v>
      </c>
      <c r="IH16" s="64">
        <v>143149.59</v>
      </c>
      <c r="II16" s="64">
        <v>143149.59</v>
      </c>
      <c r="IJ16" s="64">
        <v>143149.59</v>
      </c>
      <c r="IK16" s="64">
        <v>143149.59</v>
      </c>
      <c r="IL16" s="64">
        <v>143149.59</v>
      </c>
      <c r="IM16" s="64">
        <v>143149.59</v>
      </c>
      <c r="IN16" s="64">
        <v>143149.59</v>
      </c>
      <c r="IO16" s="64">
        <v>143149.59</v>
      </c>
      <c r="IP16" s="64">
        <v>143149.59</v>
      </c>
      <c r="IQ16" s="64">
        <v>143149.59</v>
      </c>
      <c r="IR16" s="64">
        <v>143149.59</v>
      </c>
      <c r="IS16" s="64">
        <v>143149.59</v>
      </c>
      <c r="IT16" s="64">
        <v>143149.59</v>
      </c>
      <c r="IU16" s="64">
        <v>143149.59</v>
      </c>
      <c r="IV16" s="64">
        <v>143149.59</v>
      </c>
    </row>
    <row r="17" ht="12.75">
      <c r="A17" s="71">
        <f>SUM(A1:A16)</f>
        <v>3727118.0099999993</v>
      </c>
    </row>
    <row r="24" ht="12.75">
      <c r="A24" s="64">
        <v>359721.56</v>
      </c>
    </row>
    <row r="25" ht="12.75">
      <c r="A25" s="64">
        <v>369636.48</v>
      </c>
    </row>
    <row r="26" ht="12.75">
      <c r="A26" s="64">
        <v>366999.47</v>
      </c>
    </row>
    <row r="27" ht="12.75">
      <c r="A27" s="64">
        <v>354177.15</v>
      </c>
    </row>
    <row r="28" ht="12.75">
      <c r="A28" s="64">
        <v>363022.65</v>
      </c>
    </row>
    <row r="29" ht="12.75">
      <c r="A29" s="64">
        <v>364700.24</v>
      </c>
    </row>
    <row r="30" ht="12.75">
      <c r="A30" s="67">
        <v>658384.97</v>
      </c>
    </row>
    <row r="31" ht="12.75">
      <c r="A31" s="71">
        <f>SUM(A24:A30)</f>
        <v>2836642.5199999996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I26"/>
  <sheetViews>
    <sheetView zoomScalePageLayoutView="0" workbookViewId="0" topLeftCell="A1">
      <selection activeCell="A1" sqref="A1:J26"/>
    </sheetView>
  </sheetViews>
  <sheetFormatPr defaultColWidth="11.421875" defaultRowHeight="12.75"/>
  <sheetData>
    <row r="3" spans="1:9" ht="15.75">
      <c r="A3" s="204" t="s">
        <v>103</v>
      </c>
      <c r="B3" s="204"/>
      <c r="C3" s="204"/>
      <c r="D3" s="204"/>
      <c r="E3" s="204"/>
      <c r="F3" s="204"/>
      <c r="G3" s="204"/>
      <c r="H3" s="204"/>
      <c r="I3" s="204"/>
    </row>
    <row r="4" spans="1:9" ht="12.75">
      <c r="A4" s="68"/>
      <c r="B4" s="68"/>
      <c r="C4" s="68"/>
      <c r="D4" s="68"/>
      <c r="E4" s="68"/>
      <c r="F4" s="68"/>
      <c r="G4" s="68"/>
      <c r="H4" s="68"/>
      <c r="I4" s="68"/>
    </row>
    <row r="5" spans="1:9" ht="18">
      <c r="A5" s="205">
        <v>2014</v>
      </c>
      <c r="B5" s="205"/>
      <c r="C5" s="205"/>
      <c r="D5" s="205"/>
      <c r="E5" s="205"/>
      <c r="F5" s="205"/>
      <c r="G5" s="205"/>
      <c r="H5" s="205"/>
      <c r="I5" s="205"/>
    </row>
    <row r="6" spans="1:5" ht="12.75">
      <c r="A6" s="189" t="s">
        <v>104</v>
      </c>
      <c r="B6" s="189"/>
      <c r="C6" s="189"/>
      <c r="D6" s="189"/>
      <c r="E6" s="189"/>
    </row>
    <row r="7" spans="1:7" ht="12.75">
      <c r="A7" s="200" t="s">
        <v>105</v>
      </c>
      <c r="B7" s="201"/>
      <c r="C7" s="201"/>
      <c r="D7" s="201"/>
      <c r="E7" s="201"/>
      <c r="F7" s="202" t="s">
        <v>69</v>
      </c>
      <c r="G7" s="203"/>
    </row>
    <row r="9" spans="1:5" ht="12.75">
      <c r="A9" s="189" t="s">
        <v>106</v>
      </c>
      <c r="B9" s="189"/>
      <c r="C9" s="189"/>
      <c r="D9" s="189"/>
      <c r="E9" s="189"/>
    </row>
    <row r="10" spans="1:7" ht="12.75">
      <c r="A10" s="200" t="s">
        <v>107</v>
      </c>
      <c r="B10" s="201"/>
      <c r="C10" s="201"/>
      <c r="D10" s="201"/>
      <c r="E10" s="201"/>
      <c r="F10" s="69" t="s">
        <v>113</v>
      </c>
      <c r="G10" s="70"/>
    </row>
    <row r="11" spans="1:7" ht="12.75">
      <c r="A11" s="200" t="s">
        <v>108</v>
      </c>
      <c r="B11" s="201"/>
      <c r="C11" s="201"/>
      <c r="D11" s="201"/>
      <c r="E11" s="201"/>
      <c r="F11" s="69" t="s">
        <v>114</v>
      </c>
      <c r="G11" s="70"/>
    </row>
    <row r="12" spans="1:7" ht="12.75">
      <c r="A12" s="200" t="s">
        <v>107</v>
      </c>
      <c r="B12" s="201"/>
      <c r="C12" s="201"/>
      <c r="D12" s="201"/>
      <c r="E12" s="201"/>
      <c r="F12" s="69" t="s">
        <v>115</v>
      </c>
      <c r="G12" s="70"/>
    </row>
    <row r="13" spans="1:7" ht="12.75">
      <c r="A13" s="200" t="s">
        <v>108</v>
      </c>
      <c r="B13" s="201"/>
      <c r="C13" s="201"/>
      <c r="D13" s="201"/>
      <c r="E13" s="201"/>
      <c r="F13" s="69" t="s">
        <v>116</v>
      </c>
      <c r="G13" s="70"/>
    </row>
    <row r="15" spans="1:5" ht="12.75">
      <c r="A15" s="189" t="s">
        <v>22</v>
      </c>
      <c r="B15" s="189"/>
      <c r="C15" s="189"/>
      <c r="D15" s="189"/>
      <c r="E15" s="189"/>
    </row>
    <row r="16" spans="1:7" ht="12.75">
      <c r="A16" s="200" t="s">
        <v>109</v>
      </c>
      <c r="B16" s="201"/>
      <c r="C16" s="201"/>
      <c r="D16" s="201"/>
      <c r="E16" s="201"/>
      <c r="F16" s="202" t="s">
        <v>69</v>
      </c>
      <c r="G16" s="203"/>
    </row>
    <row r="17" spans="1:7" ht="12.75">
      <c r="A17" s="200" t="s">
        <v>109</v>
      </c>
      <c r="B17" s="201"/>
      <c r="C17" s="201"/>
      <c r="D17" s="201"/>
      <c r="E17" s="201"/>
      <c r="F17" s="202" t="s">
        <v>78</v>
      </c>
      <c r="G17" s="203"/>
    </row>
    <row r="18" spans="1:7" ht="12.75">
      <c r="A18" s="200" t="s">
        <v>110</v>
      </c>
      <c r="B18" s="201"/>
      <c r="C18" s="201"/>
      <c r="D18" s="201"/>
      <c r="E18" s="201"/>
      <c r="F18" s="202" t="s">
        <v>69</v>
      </c>
      <c r="G18" s="203"/>
    </row>
    <row r="20" spans="1:5" ht="12.75">
      <c r="A20" s="189" t="s">
        <v>93</v>
      </c>
      <c r="B20" s="189"/>
      <c r="C20" s="189"/>
      <c r="D20" s="189"/>
      <c r="E20" s="189"/>
    </row>
    <row r="21" spans="1:8" ht="12.75">
      <c r="A21" s="200" t="s">
        <v>111</v>
      </c>
      <c r="B21" s="201"/>
      <c r="C21" s="201"/>
      <c r="D21" s="201"/>
      <c r="E21" s="201"/>
      <c r="F21" s="202" t="s">
        <v>112</v>
      </c>
      <c r="G21" s="202"/>
      <c r="H21" s="202"/>
    </row>
    <row r="23" spans="1:9" ht="18">
      <c r="A23" s="205">
        <v>2015</v>
      </c>
      <c r="B23" s="205"/>
      <c r="C23" s="205"/>
      <c r="D23" s="205"/>
      <c r="E23" s="205"/>
      <c r="F23" s="205"/>
      <c r="G23" s="205"/>
      <c r="H23" s="205"/>
      <c r="I23" s="205"/>
    </row>
    <row r="24" spans="1:5" ht="12.75">
      <c r="A24" s="189" t="s">
        <v>22</v>
      </c>
      <c r="B24" s="189"/>
      <c r="C24" s="189"/>
      <c r="D24" s="189"/>
      <c r="E24" s="189"/>
    </row>
    <row r="25" spans="1:7" ht="12.75">
      <c r="A25" s="200" t="s">
        <v>117</v>
      </c>
      <c r="B25" s="201"/>
      <c r="C25" s="201"/>
      <c r="D25" s="201"/>
      <c r="E25" s="201"/>
      <c r="F25" s="202" t="s">
        <v>69</v>
      </c>
      <c r="G25" s="203"/>
    </row>
    <row r="26" spans="1:7" ht="12.75">
      <c r="A26" s="200" t="s">
        <v>118</v>
      </c>
      <c r="B26" s="201"/>
      <c r="C26" s="201"/>
      <c r="D26" s="201"/>
      <c r="E26" s="201"/>
      <c r="F26" s="202" t="s">
        <v>119</v>
      </c>
      <c r="G26" s="203"/>
    </row>
  </sheetData>
  <sheetProtection/>
  <mergeCells count="26">
    <mergeCell ref="A13:E13"/>
    <mergeCell ref="A23:I23"/>
    <mergeCell ref="A24:E24"/>
    <mergeCell ref="A25:E25"/>
    <mergeCell ref="F25:G25"/>
    <mergeCell ref="A26:E26"/>
    <mergeCell ref="F26:G26"/>
    <mergeCell ref="A20:E20"/>
    <mergeCell ref="A21:E21"/>
    <mergeCell ref="F21:H21"/>
    <mergeCell ref="A3:I3"/>
    <mergeCell ref="A6:E6"/>
    <mergeCell ref="A7:E7"/>
    <mergeCell ref="F7:G7"/>
    <mergeCell ref="A9:E9"/>
    <mergeCell ref="A5:I5"/>
    <mergeCell ref="A18:E18"/>
    <mergeCell ref="F18:G18"/>
    <mergeCell ref="A10:E10"/>
    <mergeCell ref="A11:E11"/>
    <mergeCell ref="A15:E15"/>
    <mergeCell ref="A16:E16"/>
    <mergeCell ref="F16:G16"/>
    <mergeCell ref="A17:E17"/>
    <mergeCell ref="F17:G17"/>
    <mergeCell ref="A12:E1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Silvia</cp:lastModifiedBy>
  <cp:lastPrinted>2016-02-04T16:52:02Z</cp:lastPrinted>
  <dcterms:created xsi:type="dcterms:W3CDTF">2008-03-26T20:29:43Z</dcterms:created>
  <dcterms:modified xsi:type="dcterms:W3CDTF">2016-02-04T16:55:53Z</dcterms:modified>
  <cp:category/>
  <cp:version/>
  <cp:contentType/>
  <cp:contentStatus/>
</cp:coreProperties>
</file>