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150" firstSheet="7" activeTab="13"/>
  </bookViews>
  <sheets>
    <sheet name="resumen" sheetId="1" r:id="rId1"/>
    <sheet name="01" sheetId="2" r:id="rId2"/>
    <sheet name="02" sheetId="3" r:id="rId3"/>
    <sheet name="04" sheetId="4" r:id="rId4"/>
    <sheet name="05" sheetId="5" r:id="rId5"/>
    <sheet name="06" sheetId="6" r:id="rId6"/>
    <sheet name="07-07252" sheetId="7" r:id="rId7"/>
    <sheet name="07-07241" sheetId="8" r:id="rId8"/>
    <sheet name="07-07244" sheetId="9" r:id="rId9"/>
    <sheet name="08" sheetId="10" r:id="rId10"/>
    <sheet name="11" sheetId="11" r:id="rId11"/>
    <sheet name="12" sheetId="12" r:id="rId12"/>
    <sheet name="SB" sheetId="13" r:id="rId13"/>
    <sheet name="SD - APOYOS" sheetId="14" r:id="rId14"/>
  </sheets>
  <definedNames/>
  <calcPr fullCalcOnLoad="1"/>
</workbook>
</file>

<file path=xl/sharedStrings.xml><?xml version="1.0" encoding="utf-8"?>
<sst xmlns="http://schemas.openxmlformats.org/spreadsheetml/2006/main" count="3316" uniqueCount="886">
  <si>
    <t>ANEXO DE APROBACION N°. 1</t>
  </si>
  <si>
    <t>Descripción de la obra</t>
  </si>
  <si>
    <t>Localidad</t>
  </si>
  <si>
    <t>Inicio</t>
  </si>
  <si>
    <t>Dia/Mes</t>
  </si>
  <si>
    <t>Término</t>
  </si>
  <si>
    <t>Fondo</t>
  </si>
  <si>
    <t>Municipal</t>
  </si>
  <si>
    <t>Particip.</t>
  </si>
  <si>
    <t>Otros</t>
  </si>
  <si>
    <t>Unidad</t>
  </si>
  <si>
    <t>de Medida</t>
  </si>
  <si>
    <t>Cantidad</t>
  </si>
  <si>
    <t>Tipo</t>
  </si>
  <si>
    <t>Programa:</t>
  </si>
  <si>
    <t>Fechas Programadas</t>
  </si>
  <si>
    <t>Estructura Financiera</t>
  </si>
  <si>
    <t>M e t a s   T o t a l e s</t>
  </si>
  <si>
    <t>Del Proyecto</t>
  </si>
  <si>
    <t>Beneficiarios</t>
  </si>
  <si>
    <t>Modalidad</t>
  </si>
  <si>
    <t>de</t>
  </si>
  <si>
    <t>Ejecución</t>
  </si>
  <si>
    <t>RAMO 033 APORTACIONES FEDERALES A ENTIDADES Y MUNICIPIOS</t>
  </si>
  <si>
    <t>FORMATO 01</t>
  </si>
  <si>
    <t>Techo Financiero:</t>
  </si>
  <si>
    <t>TOTAL POR PROGRAMA</t>
  </si>
  <si>
    <t>TOTAL POR MUNICIPIO</t>
  </si>
  <si>
    <t>PRESIDENTE DEL CONSEJO DE DESARROLLO MUNICIPAL</t>
  </si>
  <si>
    <t>C. DOMINGO RAMIREZ ARMENTA</t>
  </si>
  <si>
    <t>N° Obra</t>
  </si>
  <si>
    <t>VOCAL DE CONTROL Y VIGILANCIA</t>
  </si>
  <si>
    <r>
      <t xml:space="preserve">Municipio: </t>
    </r>
    <r>
      <rPr>
        <sz val="8"/>
        <rFont val="Arial"/>
        <family val="2"/>
      </rPr>
      <t>GUASAVE</t>
    </r>
  </si>
  <si>
    <t>ORGANO DE FISCALIZACION SUPERIOR DEL ESTADO DE SINALOA</t>
  </si>
  <si>
    <t>SUBTOTAL POR PROGRAMA</t>
  </si>
  <si>
    <r>
      <t xml:space="preserve">Fondo: </t>
    </r>
    <r>
      <rPr>
        <sz val="8"/>
        <rFont val="Arial"/>
        <family val="2"/>
      </rPr>
      <t>FONDO DE APORTACIONES PARA LA INFRAESTRUCTURA SOCIAL MUNICIPAL, FAISM</t>
    </r>
  </si>
  <si>
    <t>GUASAVE</t>
  </si>
  <si>
    <t>NIO</t>
  </si>
  <si>
    <t>LEYVA SOLANO</t>
  </si>
  <si>
    <t>JUAN JOSE RIOS</t>
  </si>
  <si>
    <t>S. J. DE LA BRECHA</t>
  </si>
  <si>
    <t>C</t>
  </si>
  <si>
    <t>PREPARATORIA "UAS"</t>
  </si>
  <si>
    <t>HUITUSSI</t>
  </si>
  <si>
    <t>AULA</t>
  </si>
  <si>
    <t>J.N. "SIN NOMBRE"</t>
  </si>
  <si>
    <t>Total</t>
  </si>
  <si>
    <t>LAS COLONIAS</t>
  </si>
  <si>
    <t>ANEXO</t>
  </si>
  <si>
    <t>E.P. "REFORMA AGRARIA"</t>
  </si>
  <si>
    <t>EL PITAHAYAL</t>
  </si>
  <si>
    <t>AD</t>
  </si>
  <si>
    <t>ALUMNO</t>
  </si>
  <si>
    <t>E.P. "NIÑOS HEROES"</t>
  </si>
  <si>
    <t>SAN RAFAEL</t>
  </si>
  <si>
    <t>AMPLIACION DEL SISTEMA</t>
  </si>
  <si>
    <t>LA TRINIDAD</t>
  </si>
  <si>
    <t>TERAHUITO</t>
  </si>
  <si>
    <t>CAMPO 38</t>
  </si>
  <si>
    <t>SB.- ESTIMULOS A LA EDUCACION BASICA</t>
  </si>
  <si>
    <r>
      <t xml:space="preserve">    Subprograma: </t>
    </r>
    <r>
      <rPr>
        <sz val="8"/>
        <rFont val="Arial"/>
        <family val="2"/>
      </rPr>
      <t>01.- BECAS Y DESPENSAS</t>
    </r>
  </si>
  <si>
    <t>BECAS</t>
  </si>
  <si>
    <t>VARIAS</t>
  </si>
  <si>
    <t>BECAS ESPECIALES</t>
  </si>
  <si>
    <t>DESPENSAS</t>
  </si>
  <si>
    <t>BECA</t>
  </si>
  <si>
    <t>DESPENSA</t>
  </si>
  <si>
    <t>S/D.- APOYOS ECONOMICOS A LA EDUCACION</t>
  </si>
  <si>
    <r>
      <t xml:space="preserve">    Subprograma: </t>
    </r>
    <r>
      <rPr>
        <sz val="8"/>
        <rFont val="Arial"/>
        <family val="2"/>
      </rPr>
      <t>01.- APOYO ECONOMICO</t>
    </r>
  </si>
  <si>
    <t>SECUNDARIA</t>
  </si>
  <si>
    <t>PREPARATORIA</t>
  </si>
  <si>
    <t>PROFESIONAL</t>
  </si>
  <si>
    <t xml:space="preserve">    Subprograma: </t>
  </si>
  <si>
    <t>E.S. "EMILIANO ZAPATA"</t>
  </si>
  <si>
    <t>LOS HORNOS No. 1</t>
  </si>
  <si>
    <t>RESUMEN</t>
  </si>
  <si>
    <t>R E S U M E N</t>
  </si>
  <si>
    <t>01.- BECAS Y DESPENSAS</t>
  </si>
  <si>
    <t>TECOMATE</t>
  </si>
  <si>
    <t>C. BIBIANA URQUIDEZ ASTORGA</t>
  </si>
  <si>
    <t>PROPUESTA DEFINITIVA DE INVERSION (ANEXO DE APROBACION DE OBRAS Y ACCIONES) (2006)</t>
  </si>
  <si>
    <t>J.N." JOAQUIN CHAVEZ H."</t>
  </si>
  <si>
    <t>(Canal Alto)</t>
  </si>
  <si>
    <t>CARBONERAS</t>
  </si>
  <si>
    <t>EJ. TIERRA Y LIBERTAD</t>
  </si>
  <si>
    <t>RANCHO CALIFORNIA</t>
  </si>
  <si>
    <t>LAS MORAS</t>
  </si>
  <si>
    <t xml:space="preserve">EL REPARO </t>
  </si>
  <si>
    <t>(Est. Capomas)</t>
  </si>
  <si>
    <t>E.P. "NICARAGUA"</t>
  </si>
  <si>
    <t>S. F. DE CAPOMAS</t>
  </si>
  <si>
    <t>E.P. "HEROES DE CHAPULTEPEC"</t>
  </si>
  <si>
    <t>RANCHITO DE C.</t>
  </si>
  <si>
    <t>E.P. "JOSE MARIA MORELOS"</t>
  </si>
  <si>
    <t>E.P. "RENOVACION"</t>
  </si>
  <si>
    <t>AGUA BLANCONA</t>
  </si>
  <si>
    <t>CENTRO DE ATENCION MULTIPLE 029</t>
  </si>
  <si>
    <t>CREADD</t>
  </si>
  <si>
    <t>J.N. "MIGUEL HIDALGO"</t>
  </si>
  <si>
    <t>J.N. "CARMEN RAMOS DEL RIO"</t>
  </si>
  <si>
    <t>ROBERTO BARRIOS</t>
  </si>
  <si>
    <t>(Sect. Antena)</t>
  </si>
  <si>
    <t>CENTRO DE SALUD</t>
  </si>
  <si>
    <t>J.N. "GUILLERMO PRIETO"</t>
  </si>
  <si>
    <t>LOS HORNOS #2</t>
  </si>
  <si>
    <t>J.N. "NIÑOS HEROES"</t>
  </si>
  <si>
    <t>J.N. "EMILIANO ZAPATA"</t>
  </si>
  <si>
    <t>LAS PLAYAS</t>
  </si>
  <si>
    <t>E.P. "INSURGENTES DE 1810"</t>
  </si>
  <si>
    <t>EST. BAMOA</t>
  </si>
  <si>
    <t>E.P. "BENITO JUAREZ"</t>
  </si>
  <si>
    <t>LA PICHIHUILA</t>
  </si>
  <si>
    <t>J.N. "JOSE MARIA MORELOS Y PAVON"</t>
  </si>
  <si>
    <t>PALOS BLANCOS</t>
  </si>
  <si>
    <t>E.S. "GUADALUPE VICTORIA"</t>
  </si>
  <si>
    <t>E.P. "LAZARO CARDENAS"</t>
  </si>
  <si>
    <t>E.S. "GENERAL No. 2"</t>
  </si>
  <si>
    <t>E.P. "XICOTENCATL"</t>
  </si>
  <si>
    <t>GAMBINO</t>
  </si>
  <si>
    <t>EL TAJITO</t>
  </si>
  <si>
    <t>EL VARAL</t>
  </si>
  <si>
    <t>CANCHA DE USOS MULTIPLES</t>
  </si>
  <si>
    <t>E.P. "FERNANDO MONTES DE OCA"</t>
  </si>
  <si>
    <t>LA ENTRADA</t>
  </si>
  <si>
    <t>E.P. "MIGUEL HIDALGO"</t>
  </si>
  <si>
    <t>BENITO JUAREZ</t>
  </si>
  <si>
    <t>E.P. "GUADALUPE VICTORIA"</t>
  </si>
  <si>
    <t>EL CARACOL</t>
  </si>
  <si>
    <t>COMP</t>
  </si>
  <si>
    <t>SILLA</t>
  </si>
  <si>
    <t>E.P. "LIC ADOLFO LOPEZ MATEOS"</t>
  </si>
  <si>
    <t>LA ESCALERA</t>
  </si>
  <si>
    <t>E.P. "RICARDO FLORES MAGON"</t>
  </si>
  <si>
    <t>HUITUSSI Y ANEXOS</t>
  </si>
  <si>
    <t>E.P. "DEMOCRACIA"</t>
  </si>
  <si>
    <t>BUEN RETIRO</t>
  </si>
  <si>
    <t>EL AMOLE</t>
  </si>
  <si>
    <t>E.S. "TECNICA No. 56"</t>
  </si>
  <si>
    <t>LAS BRISAS</t>
  </si>
  <si>
    <t>LOTE</t>
  </si>
  <si>
    <t>CONALEP 117</t>
  </si>
  <si>
    <t>LOTES</t>
  </si>
  <si>
    <t>EL BURRION</t>
  </si>
  <si>
    <t>E.P. LAZARO CARDENAS"</t>
  </si>
  <si>
    <t>COREREPE</t>
  </si>
  <si>
    <t>E.P. "EMILIANO ZAPATA"</t>
  </si>
  <si>
    <t>COL. TIERRA Y L.</t>
  </si>
  <si>
    <t>E.P. "ALFREDO DELGADO"</t>
  </si>
  <si>
    <t>ORBA</t>
  </si>
  <si>
    <t>E.P. "12 DE OCTUBRE"</t>
  </si>
  <si>
    <t>E.P. "LIC. ADOLFO LOPEZ MATEOS"</t>
  </si>
  <si>
    <t>NOROTILLOS</t>
  </si>
  <si>
    <t>E.P. "JUSTO SIERRA"</t>
  </si>
  <si>
    <t>EJ. FIGUEROA</t>
  </si>
  <si>
    <t>BACHOCO</t>
  </si>
  <si>
    <t>J.N. "MARGARITA PAZ PAREDES"</t>
  </si>
  <si>
    <t>GALLO E HIDALGO</t>
  </si>
  <si>
    <t>TELESECUNDARIA No. 251</t>
  </si>
  <si>
    <t>E.S. "MIGUEL HIDALGO I COSTILLA"</t>
  </si>
  <si>
    <t>RUIZ CORTINES</t>
  </si>
  <si>
    <t>E.P. "LUIS DONALDO COLOSIO"</t>
  </si>
  <si>
    <t>GUASAVITO</t>
  </si>
  <si>
    <t>E.P. "MARGARITA MAZA DE JUAREZ"</t>
  </si>
  <si>
    <t>E.P. "NARCISO MENDOZA"</t>
  </si>
  <si>
    <t>E.P. "VICENTE GUERRERO Y LAZARO C."</t>
  </si>
  <si>
    <t>J.N. "SALVADOR ALVARADO"</t>
  </si>
  <si>
    <t>LA CHUPARROSA</t>
  </si>
  <si>
    <t>E.P. "JULIO ANTONIO MELLA"</t>
  </si>
  <si>
    <t>CUBILETE</t>
  </si>
  <si>
    <t>E.P. "IGNACIO ZARAGOZA"</t>
  </si>
  <si>
    <t>BUENA VISTA</t>
  </si>
  <si>
    <t>E.P. "CUAHUTEMOC"</t>
  </si>
  <si>
    <t>ALAMITO CAIMANERO</t>
  </si>
  <si>
    <t>C. DE TAMAZULA</t>
  </si>
  <si>
    <t>E.S. "PABLO E MACIAS VALENZUELA"</t>
  </si>
  <si>
    <t>LEON FONSECA</t>
  </si>
  <si>
    <t>E.P. "GUILLERMO NELSON"</t>
  </si>
  <si>
    <t>TAMAZULA</t>
  </si>
  <si>
    <t>J.N. "MARIA MONTESSORI"</t>
  </si>
  <si>
    <t>EL PROGRESO</t>
  </si>
  <si>
    <t>E.P. "FRANCISCO MONTES DE OCA"</t>
  </si>
  <si>
    <t>CUESTA DE ARRIBA</t>
  </si>
  <si>
    <t>J.N. "LAZARO CARDENAS"</t>
  </si>
  <si>
    <t>LOS A. DEL TRIUNFO</t>
  </si>
  <si>
    <t>J.N. "IGNACIO LOPEZ RAYON"</t>
  </si>
  <si>
    <t>E.S. "GENERAL"</t>
  </si>
  <si>
    <t>LAS HIGUERAS</t>
  </si>
  <si>
    <t>J.N. "DIANA LAURA ROJAS"</t>
  </si>
  <si>
    <t>E.S. "ANTONIO TOLEDO CORRO"</t>
  </si>
  <si>
    <t>J.N. "MANUEL GUTIERREZ NAJERA"</t>
  </si>
  <si>
    <t>CASABLANCA</t>
  </si>
  <si>
    <t>J.N. "BEATRIZ CASTRO ROJAS"</t>
  </si>
  <si>
    <t>(Cielito Lindo)</t>
  </si>
  <si>
    <t>EST. CAPOMAS</t>
  </si>
  <si>
    <t>J.N. "BENITO JUAREZ"</t>
  </si>
  <si>
    <t>SAN PASCUAL</t>
  </si>
  <si>
    <t>E.P. "GRAL. EMILIANO ZAPATA"</t>
  </si>
  <si>
    <t>J.N. "ANGELA PERALTA"</t>
  </si>
  <si>
    <t>EJ. EMILIANO ZAPATA</t>
  </si>
  <si>
    <t>E.P. "FRANCISCO I MADERO"</t>
  </si>
  <si>
    <t>CHOIPA</t>
  </si>
  <si>
    <t>J.N. "ENRIQUE PESTALOZI"</t>
  </si>
  <si>
    <t>E.S. "TECNICA No. 28"</t>
  </si>
  <si>
    <t>E.P. "CLUB DE LEONES No. 1"</t>
  </si>
  <si>
    <t>E.P. "GENERAL LAZARO CARDENAS"</t>
  </si>
  <si>
    <t>E.P. "BENITO JUAREZ / AQUILES SERDAN"</t>
  </si>
  <si>
    <t>E.P. "ANGEL FLORES"</t>
  </si>
  <si>
    <t>PITAHAYAL</t>
  </si>
  <si>
    <t>MIGUEL ALEMAN</t>
  </si>
  <si>
    <t>LAS MORITAS</t>
  </si>
  <si>
    <t>E.P. "LEOCADIO LEAL"</t>
  </si>
  <si>
    <t>PALOS VERDES</t>
  </si>
  <si>
    <t>J.N. "JUAN DE DIOS PEZA"</t>
  </si>
  <si>
    <t>MESITA</t>
  </si>
  <si>
    <t>E.S. "TECNICA No. 76"</t>
  </si>
  <si>
    <t>LAS AMERICAS</t>
  </si>
  <si>
    <t>J.N. "IGNACIO JOSE ALLENDE"</t>
  </si>
  <si>
    <t>E.P. "RUIZ CORTINES"</t>
  </si>
  <si>
    <t>VALLE DE UYAQUI</t>
  </si>
  <si>
    <t>E.S. "LAZARO CARDENAS"</t>
  </si>
  <si>
    <t>E.S. "GRAL. ANGEL FLORES"</t>
  </si>
  <si>
    <t>LA CUESTONA</t>
  </si>
  <si>
    <t>E.P. "JESUS SALVADOR PALACIOS V."</t>
  </si>
  <si>
    <t>(Fracc. Del Paraiso)</t>
  </si>
  <si>
    <t>E.P. "MARIANO ESCOBEDO"</t>
  </si>
  <si>
    <t>LA BRECHA</t>
  </si>
  <si>
    <t>J.N. "JOSEFA ORTIZ DE DOMINGUEZ"</t>
  </si>
  <si>
    <t>COBAES 76</t>
  </si>
  <si>
    <t>J.N. "GABRIEL LEYVA SOLANO"</t>
  </si>
  <si>
    <t>J.N. "RAFAEL BUELNA TENORIO"</t>
  </si>
  <si>
    <t>BAMOA</t>
  </si>
  <si>
    <t>BOCA DEL RIO</t>
  </si>
  <si>
    <t>E.P. "URSULO GALVAN"</t>
  </si>
  <si>
    <t>J.N. "JULIO VERNE"</t>
  </si>
  <si>
    <t>AMPLIACION DE SISTEMA</t>
  </si>
  <si>
    <t>COL. LOMAS DEL MAR</t>
  </si>
  <si>
    <t>COL. LA PIEDRERA</t>
  </si>
  <si>
    <t>(Cjon. Aldama)</t>
  </si>
  <si>
    <t>(Sect. Liberato Quiñonez)</t>
  </si>
  <si>
    <t>(Lotificacion "Tu casa")</t>
  </si>
  <si>
    <t>ESTACION BAMOA</t>
  </si>
  <si>
    <t>GAMBINO No. 2</t>
  </si>
  <si>
    <t>(Lucila Felix)</t>
  </si>
  <si>
    <t>EL CAIMANERO</t>
  </si>
  <si>
    <t>(Fca. Dominguez)</t>
  </si>
  <si>
    <t>LA ENTRADA VIEJA</t>
  </si>
  <si>
    <t>PUEBLO VIEJO</t>
  </si>
  <si>
    <t>(Sector Dren Frente a Cobaes)</t>
  </si>
  <si>
    <t>CAMPO BORQUEZ</t>
  </si>
  <si>
    <t>(Jesus Parra)</t>
  </si>
  <si>
    <t>E.P. "ADOLFO LOPEZ MATEOS"</t>
  </si>
  <si>
    <t>J.N. "AMADO NERVO"</t>
  </si>
  <si>
    <t>E.P. "LIC. MIGUEL ALEMAN"</t>
  </si>
  <si>
    <t>UTATAVE</t>
  </si>
  <si>
    <t>(Sect. Jto. corrales)</t>
  </si>
  <si>
    <t>LA BEBELAMA</t>
  </si>
  <si>
    <t>(Sect. Ivan Berrelleza)</t>
  </si>
  <si>
    <t>(Sect. Randolfo M.)</t>
  </si>
  <si>
    <t>(Sect. Expectacion B.)</t>
  </si>
  <si>
    <t>POSTE</t>
  </si>
  <si>
    <t>E.P. "VENUSTIANO CARRANZA"</t>
  </si>
  <si>
    <t>E.S. "MIGUEL HIDALGO"</t>
  </si>
  <si>
    <t>CASA BLANCA</t>
  </si>
  <si>
    <t>E.P. "HEROES DE LA INDEPENDENCIA"</t>
  </si>
  <si>
    <t>SAN ANTONIO</t>
  </si>
  <si>
    <t>CENTRO</t>
  </si>
  <si>
    <t>EL CUBILETE</t>
  </si>
  <si>
    <t>VALLE CAMPESTRE</t>
  </si>
  <si>
    <t>SAN SEBASTIAN</t>
  </si>
  <si>
    <t>PROPUESTA DE INVERSION (ANEXO DE APROBACION DE OBRAS Y ACCIONES) (2006)</t>
  </si>
  <si>
    <t>J.N. "NUEVO INICIO"</t>
  </si>
  <si>
    <t xml:space="preserve">EL HUITUSSITO Y </t>
  </si>
  <si>
    <t>MESITAS</t>
  </si>
  <si>
    <t>ANEXOS</t>
  </si>
  <si>
    <t>SILLITAS</t>
  </si>
  <si>
    <t>TAMBOR</t>
  </si>
  <si>
    <t>CORNETA</t>
  </si>
  <si>
    <t>J.N. "JUAN ENRIQUE PESTALOZZI</t>
  </si>
  <si>
    <t>EJ. PALMARITO DE</t>
  </si>
  <si>
    <t>ALUMNOS</t>
  </si>
  <si>
    <t>LOS ANGULO</t>
  </si>
  <si>
    <t>EDUCACION INCIAL CONAFE</t>
  </si>
  <si>
    <t xml:space="preserve">LOS ANGELES EL </t>
  </si>
  <si>
    <t>TRIUNFO</t>
  </si>
  <si>
    <t>CERRO CABEZON</t>
  </si>
  <si>
    <t>EDUCACION INCIAL</t>
  </si>
  <si>
    <t>LOS ANGELES</t>
  </si>
  <si>
    <t>EL TRIUNFO</t>
  </si>
  <si>
    <t>J.N. "RODOLFO T. LOAIZA"</t>
  </si>
  <si>
    <t>CUBIRI DEL AMOLE</t>
  </si>
  <si>
    <t xml:space="preserve">                         SUBTOTAL POR PROGRAMA</t>
  </si>
  <si>
    <t xml:space="preserve">                         TOTAL POR PROGRAMA</t>
  </si>
  <si>
    <t xml:space="preserve">                         TOTAL POR MUNICIPIO</t>
  </si>
  <si>
    <t xml:space="preserve">         __________________________________________________</t>
  </si>
  <si>
    <t xml:space="preserve">        ________________________________</t>
  </si>
  <si>
    <t xml:space="preserve">          PRESIDENTE DEL CONSEJO DE DESARROLLO MUNICIPAL</t>
  </si>
  <si>
    <t xml:space="preserve">                        C. DOMINGO RAMIREZ ARMENTA</t>
  </si>
  <si>
    <t>GUASAVITO MOJOLO</t>
  </si>
  <si>
    <t>J.N. "BENJAMIN HILL"</t>
  </si>
  <si>
    <t>EJ. EL TAJITO</t>
  </si>
  <si>
    <t>COL. OCORO</t>
  </si>
  <si>
    <t>J.N. "JOSEFINA CHANG"</t>
  </si>
  <si>
    <t xml:space="preserve">                          SUBTOTAL POR PROGRAMA</t>
  </si>
  <si>
    <t xml:space="preserve">                          TOTAL POR PROGRAMA</t>
  </si>
  <si>
    <t xml:space="preserve">                          TOTAL POR MUNICIPIO</t>
  </si>
  <si>
    <t xml:space="preserve">    __________________________________________________      </t>
  </si>
  <si>
    <t xml:space="preserve">         _______________________________</t>
  </si>
  <si>
    <t xml:space="preserve">     PRESIDENTE DEL CONSEJO DE DESARROLLO MUNICIPAL</t>
  </si>
  <si>
    <t xml:space="preserve">                                                       C. BIBIANA URQUIDEZ ASTORGA</t>
  </si>
  <si>
    <t xml:space="preserve">                           C. DOMINGO RAMIREZ ARMENTA</t>
  </si>
  <si>
    <t>E.P. "CONSTITUCION DE 1810"</t>
  </si>
  <si>
    <t>TRAPEZOIDAL</t>
  </si>
  <si>
    <t>BUTACA</t>
  </si>
  <si>
    <t>COMPUTO</t>
  </si>
  <si>
    <t>E.P. "INOCENCIA GIL"</t>
  </si>
  <si>
    <t>SONIDO</t>
  </si>
  <si>
    <t>E.P. "EMILIANO ZAPATA/JUSTO SIERRA"</t>
  </si>
  <si>
    <t>CALLEJONES DE GVITO</t>
  </si>
  <si>
    <t>E.P. "JUAN ELIGIO OROZCO"</t>
  </si>
  <si>
    <t xml:space="preserve">LOTE </t>
  </si>
  <si>
    <t>E.P. "MARCELINO VELAZQUEZ CALLEROS"</t>
  </si>
  <si>
    <t>CAIMANERO</t>
  </si>
  <si>
    <t>BUTACAS</t>
  </si>
  <si>
    <t>E.P. AGUSTINA RAMIREZ"</t>
  </si>
  <si>
    <t>E.P. "FRANCISCO ZARCO"</t>
  </si>
  <si>
    <t xml:space="preserve">     __________________________________________________</t>
  </si>
  <si>
    <t>___________________________________</t>
  </si>
  <si>
    <t xml:space="preserve">                  C. DOMINGO RAMIREZ ARMENTA</t>
  </si>
  <si>
    <t>E.P. "AQUILES SERDAN"</t>
  </si>
  <si>
    <t>E.P. "CUAUHTEMOC"</t>
  </si>
  <si>
    <t>E.P. "DR. LEOPOLDO DORADO"</t>
  </si>
  <si>
    <t>EL CERRO CABEZON</t>
  </si>
  <si>
    <t>E.P. "NARCISO MENDOZA</t>
  </si>
  <si>
    <t>LAS CAÑADAS Nº 1</t>
  </si>
  <si>
    <t xml:space="preserve">         _________________________________________________   </t>
  </si>
  <si>
    <t xml:space="preserve">                       C. DOMINGO RAMIREZ ARMENTA</t>
  </si>
  <si>
    <t>E.P. "JOSE MARIA MORELOS Y PAVON</t>
  </si>
  <si>
    <t>RUIZ CORTINES Nº 2</t>
  </si>
  <si>
    <t>EJ. LA ENTRADA</t>
  </si>
  <si>
    <t>PINTARRON</t>
  </si>
  <si>
    <t>E.P. "AMADO NERVO"</t>
  </si>
  <si>
    <t>EL TORTUGO</t>
  </si>
  <si>
    <t>COMPUTADORA</t>
  </si>
  <si>
    <t>BUENAVISTA</t>
  </si>
  <si>
    <t xml:space="preserve">                       SUBTOTAL POR PROGRAMA</t>
  </si>
  <si>
    <t xml:space="preserve">                       TOTAL POR PROGRAMA</t>
  </si>
  <si>
    <t xml:space="preserve">                       TOTAL POR MUNICIPIO</t>
  </si>
  <si>
    <t xml:space="preserve">    ___________________________________</t>
  </si>
  <si>
    <t xml:space="preserve">              C. DOMINGO RAMIREZ ARMENTA</t>
  </si>
  <si>
    <t xml:space="preserve">TELESECUNDARIA </t>
  </si>
  <si>
    <t>CUBILETE Nº 1</t>
  </si>
  <si>
    <t>E.S. "GENERAL Nº 2"</t>
  </si>
  <si>
    <t>MESAS</t>
  </si>
  <si>
    <t>CENTRO DE ATENCION MULTIPLE Nº 29</t>
  </si>
  <si>
    <t xml:space="preserve">AIRE </t>
  </si>
  <si>
    <t xml:space="preserve">      _________________________________________________</t>
  </si>
  <si>
    <t xml:space="preserve">       PRESIDENTE DEL CONSEJO DE DESARROLLO MUNICIPAL</t>
  </si>
  <si>
    <t>ESC. PREPARATORIA UAS</t>
  </si>
  <si>
    <t>EL HUITUSSI</t>
  </si>
  <si>
    <t>CORNETAS</t>
  </si>
  <si>
    <t xml:space="preserve">CASA DE LA CULTURA </t>
  </si>
  <si>
    <t>SILLAS/MAEST.</t>
  </si>
  <si>
    <t>CASA DE LA CULTURA</t>
  </si>
  <si>
    <t>EL DORADO</t>
  </si>
  <si>
    <t>MESAS/MAEST</t>
  </si>
  <si>
    <t>EL TORUNO</t>
  </si>
  <si>
    <t>SALON DE USOS MULTIPLES</t>
  </si>
  <si>
    <t>MESA /MAEST.</t>
  </si>
  <si>
    <t>ESC. DE POLICIAS</t>
  </si>
  <si>
    <t>ESC. PREPARATORIA DIURNA</t>
  </si>
  <si>
    <t>ESC. PREPARATORIA FELIPE CORRALES</t>
  </si>
  <si>
    <t>SILLAS</t>
  </si>
  <si>
    <t>PINTARRONES</t>
  </si>
  <si>
    <t xml:space="preserve">       _________________________________________________</t>
  </si>
  <si>
    <t xml:space="preserve">          ______________________________</t>
  </si>
  <si>
    <t xml:space="preserve">                                                         C. BIBIANA URQUIDEZ ASTORGA</t>
  </si>
  <si>
    <t xml:space="preserve">                    C. DOMINGO RAMIREZ ARMENTA</t>
  </si>
  <si>
    <t>EJIDO LA BRECHA</t>
  </si>
  <si>
    <t>PERSONAS</t>
  </si>
  <si>
    <t xml:space="preserve">                   SUBTOTAL POR PROGRAMA</t>
  </si>
  <si>
    <t xml:space="preserve">                   TOTAL POR PROGRAMA</t>
  </si>
  <si>
    <t xml:space="preserve">                   TOTAL POR MUNICIPIO</t>
  </si>
  <si>
    <t>________________________________________________</t>
  </si>
  <si>
    <t>______________________________</t>
  </si>
  <si>
    <t xml:space="preserve">              C. DOMINGO RAMIREZ ARMENTA </t>
  </si>
  <si>
    <t>(Sect. Albergue Jor.)</t>
  </si>
  <si>
    <t>(Sect. Rosalva F.)</t>
  </si>
  <si>
    <t>PLANTA POTABILIZADORA</t>
  </si>
  <si>
    <t>SISTEMA DE ALCANTARILLADO SANITARIO</t>
  </si>
  <si>
    <t>LAS COMPUERTAS</t>
  </si>
  <si>
    <t>(Campo Borquez)</t>
  </si>
  <si>
    <t>(Sect. Florida)</t>
  </si>
  <si>
    <t>(Colonia 88)</t>
  </si>
  <si>
    <t>TANQUE DE ALMACENAMIENTO</t>
  </si>
  <si>
    <t>CONSTRUCCION DE POZO PROFUNDO Y</t>
  </si>
  <si>
    <t>EQUIPAMIENTO ELECTROMECANICO</t>
  </si>
  <si>
    <t>CONSTRUCCION DE POZO PROFUNDO</t>
  </si>
  <si>
    <t>PALMARITO LOS A.</t>
  </si>
  <si>
    <t>GUAYPARIME</t>
  </si>
  <si>
    <t>SISTEMA DE SANEAMIENTO</t>
  </si>
  <si>
    <t>SISTEMA DE AGUA POTABLE</t>
  </si>
  <si>
    <t>SISTEMA DE AUTOMATIZACION</t>
  </si>
  <si>
    <t>(Ciudad)</t>
  </si>
  <si>
    <t>SISTEMA INTEGRAL DE SANEAMIENTO</t>
  </si>
  <si>
    <t>H. DE LA ROCHA</t>
  </si>
  <si>
    <t>(Zona Industrial)</t>
  </si>
  <si>
    <t>04.- URBANIZACION MUNICIPAL</t>
  </si>
  <si>
    <r>
      <t xml:space="preserve">    Subprograma: </t>
    </r>
    <r>
      <rPr>
        <sz val="8"/>
        <rFont val="Arial"/>
        <family val="2"/>
      </rPr>
      <t>0411.- CALLES Y CAMINOS</t>
    </r>
  </si>
  <si>
    <t>O4111.- CONSTRUCCION</t>
  </si>
  <si>
    <t>O4111O1.- CONCRETO HIDRAULICO</t>
  </si>
  <si>
    <t>M2</t>
  </si>
  <si>
    <t>ML</t>
  </si>
  <si>
    <t>E.P. "MACARIO GAXIOLA"</t>
  </si>
  <si>
    <t>DESCARGAS SANITARIAS</t>
  </si>
  <si>
    <t>AGUA ESCONDIDA</t>
  </si>
  <si>
    <t>(Sect. Albergue)</t>
  </si>
  <si>
    <t>(Sect. Chorizo)</t>
  </si>
  <si>
    <t>O5.- ELECTRIFICACION RURAL Y DE COLONIAS</t>
  </si>
  <si>
    <r>
      <t xml:space="preserve">    Subprograma: </t>
    </r>
    <r>
      <rPr>
        <sz val="8"/>
        <rFont val="Arial"/>
        <family val="2"/>
      </rPr>
      <t>0519.- RED DE ELECTRICIDAD</t>
    </r>
  </si>
  <si>
    <t>05193.- AMPLIACION</t>
  </si>
  <si>
    <r>
      <t xml:space="preserve">    Subprograma: </t>
    </r>
    <r>
      <rPr>
        <sz val="8"/>
        <rFont val="Arial"/>
        <family val="2"/>
      </rPr>
      <t>0520.- ALUMBRADO PUBLICO</t>
    </r>
  </si>
  <si>
    <t>05201.- CONSTRUCCION (Introduccion)</t>
  </si>
  <si>
    <t>ALUMBRADO PUBLICO CON LUMINARIA</t>
  </si>
  <si>
    <t>LUMINARIA</t>
  </si>
  <si>
    <t>ALCALDIA CENTRAL</t>
  </si>
  <si>
    <t>GUARNICIONES Y BANQUETAS</t>
  </si>
  <si>
    <t>CALAFATEOS DE PAVIMENTOS HIDRAULICOS</t>
  </si>
  <si>
    <t>(3 CUADROS CD.)</t>
  </si>
  <si>
    <t>04111.- CONSTRUCCION</t>
  </si>
  <si>
    <t>0411105.- Bacheo</t>
  </si>
  <si>
    <t>BACHEO DE PAVIMENTOS HIDRAULICOS</t>
  </si>
  <si>
    <t>(Cruz Roja)</t>
  </si>
  <si>
    <t>O6.- INFRAESTRUCTURA BASICA DE SALUD</t>
  </si>
  <si>
    <r>
      <t xml:space="preserve">    Subprograma: </t>
    </r>
    <r>
      <rPr>
        <sz val="8"/>
        <rFont val="Arial"/>
        <family val="2"/>
      </rPr>
      <t>0621.- CENTROS DE SALUD</t>
    </r>
  </si>
  <si>
    <t>06211.- CONSTRUCCION</t>
  </si>
  <si>
    <t>06212.- REHABILITACION</t>
  </si>
  <si>
    <t>CENTRO DE REHABILITACION FISICA</t>
  </si>
  <si>
    <t>MODULO SANITARIO</t>
  </si>
  <si>
    <t>(DIF)</t>
  </si>
  <si>
    <t>07.- INFRAESTRUCTURA BASICA EDUCATIVA</t>
  </si>
  <si>
    <r>
      <t xml:space="preserve">    Subprograma: </t>
    </r>
    <r>
      <rPr>
        <sz val="8"/>
        <rFont val="Arial"/>
        <family val="2"/>
      </rPr>
      <t>07252.- MANTENIMIENTO / MEJORAS DIVERSAS</t>
    </r>
  </si>
  <si>
    <t>0725213.- PREESCOLAR</t>
  </si>
  <si>
    <t>0725214.- PRIMARIA</t>
  </si>
  <si>
    <t>0725215.- SECUNDARIA</t>
  </si>
  <si>
    <t>EDUCACION ESPECIAL</t>
  </si>
  <si>
    <t>OTROS NIVELES</t>
  </si>
  <si>
    <r>
      <t xml:space="preserve">    Subprograma: </t>
    </r>
    <r>
      <rPr>
        <sz val="8"/>
        <rFont val="Arial"/>
        <family val="2"/>
      </rPr>
      <t>07244.- EQUIPAMIENTO</t>
    </r>
  </si>
  <si>
    <t>PREESCOLAR</t>
  </si>
  <si>
    <t>PRIMARIA</t>
  </si>
  <si>
    <r>
      <t xml:space="preserve">    Subprograma: </t>
    </r>
    <r>
      <rPr>
        <sz val="8"/>
        <rFont val="Arial"/>
        <family val="2"/>
      </rPr>
      <t>07241.- CONSTRUCCION</t>
    </r>
  </si>
  <si>
    <t>01.- AGUA POTABLE</t>
  </si>
  <si>
    <r>
      <t xml:space="preserve">    Subprograma: </t>
    </r>
    <r>
      <rPr>
        <sz val="8"/>
        <rFont val="Arial"/>
        <family val="2"/>
      </rPr>
      <t>0101.- SISTEMA DE AGUA POTABLE</t>
    </r>
  </si>
  <si>
    <t>01013.- AMPLIACION</t>
  </si>
  <si>
    <t>01011.- CONSTRUCCION / INTRODUCCION</t>
  </si>
  <si>
    <t>01012.- REHABILITACION / MANTENIMIENTO</t>
  </si>
  <si>
    <r>
      <t xml:space="preserve">    Subprograma: </t>
    </r>
    <r>
      <rPr>
        <sz val="8"/>
        <rFont val="Arial"/>
        <family val="2"/>
      </rPr>
      <t>0102.- POZO PROFUNDO DE AGUA POTABLE</t>
    </r>
  </si>
  <si>
    <t>01021.- CONSTRUCCION / PERFORACION</t>
  </si>
  <si>
    <r>
      <t xml:space="preserve">    Subprograma: </t>
    </r>
    <r>
      <rPr>
        <sz val="8"/>
        <rFont val="Arial"/>
        <family val="2"/>
      </rPr>
      <t>0103.- DEPOSITO O TANQUE DE AGUA POTABLE</t>
    </r>
  </si>
  <si>
    <t>01031.- CONSTRUCCION</t>
  </si>
  <si>
    <t>02.- ALCANTARILLADO</t>
  </si>
  <si>
    <r>
      <t xml:space="preserve">    Subprograma: </t>
    </r>
    <r>
      <rPr>
        <sz val="8"/>
        <rFont val="Arial"/>
        <family val="2"/>
      </rPr>
      <t>0206.- SISTEMA DE ALCANTARILLADO</t>
    </r>
  </si>
  <si>
    <t>02063.- AMPLIACION</t>
  </si>
  <si>
    <t>03.- DRENAJE Y LETRINAS</t>
  </si>
  <si>
    <r>
      <t xml:space="preserve">    Subprograma: </t>
    </r>
    <r>
      <rPr>
        <sz val="8"/>
        <rFont val="Arial"/>
        <family val="2"/>
      </rPr>
      <t>0309.- RED DE DRENAJE SANITARIO</t>
    </r>
  </si>
  <si>
    <t>03091.- CONSTRUCCION / INTRODUCCION</t>
  </si>
  <si>
    <t>DISPENSARIO</t>
  </si>
  <si>
    <r>
      <t xml:space="preserve">    Subprograma: </t>
    </r>
    <r>
      <rPr>
        <sz val="8"/>
        <rFont val="Arial"/>
        <family val="2"/>
      </rPr>
      <t>0622.- DISPENSARIO MEDICO Y UNIDADES MEDICAS RURALES</t>
    </r>
  </si>
  <si>
    <t>06221.- CONSTRUCCION</t>
  </si>
  <si>
    <t>CONSTRUCCION DE DISPENSARIO MEDICO</t>
  </si>
  <si>
    <t>12.- PROGRAMA DE DESARROLLO INSTITUCIONAL</t>
  </si>
  <si>
    <t>11.- GASTOS INDIRECTOS</t>
  </si>
  <si>
    <t>GASTOS INDIRECTOS</t>
  </si>
  <si>
    <t>DESARROLLO INSTITUCIONAL</t>
  </si>
  <si>
    <t>O4111O4.- ACERAS O BANQUETAS</t>
  </si>
  <si>
    <t>05.- ELECTRIFICACION RURAL Y DE COLONIAS</t>
  </si>
  <si>
    <t>06.- INFRAESTRUCTURA BASICA DE SALUD</t>
  </si>
  <si>
    <t>E.S. "RIO SINALOA"</t>
  </si>
  <si>
    <t>E.P. "IGNACIO ALLENDE"</t>
  </si>
  <si>
    <t>(Sect. Pilar Zavala)</t>
  </si>
  <si>
    <t>J.N. "VICENTE GUERRERO"</t>
  </si>
  <si>
    <t>E.P. "MARCELINO VELAZQUEZ"</t>
  </si>
  <si>
    <t>GAMBINO 2</t>
  </si>
  <si>
    <t>(Casas Vivah)</t>
  </si>
  <si>
    <t>PLANTA</t>
  </si>
  <si>
    <t>07241.- CONSTRUCCION</t>
  </si>
  <si>
    <t>07252.- MANTENIMIENTO / MEJORAS DIVERSAS</t>
  </si>
  <si>
    <t>07244.- EQUIPAMIENTO</t>
  </si>
  <si>
    <t>J.N. "AGUSTIN MELGAR"</t>
  </si>
  <si>
    <t>Estatal</t>
  </si>
  <si>
    <t>E.S. "JAIME TORRES BODETH"</t>
  </si>
  <si>
    <t>(Sect. Secundaria)</t>
  </si>
  <si>
    <t>TRANSF.</t>
  </si>
  <si>
    <t>08.- MEJORAMIENTO DE VIVIENDA</t>
  </si>
  <si>
    <r>
      <t xml:space="preserve">    Subprograma: </t>
    </r>
    <r>
      <rPr>
        <sz val="8"/>
        <rFont val="Arial"/>
        <family val="2"/>
      </rPr>
      <t>0830.- VIVIENDA</t>
    </r>
  </si>
  <si>
    <t>0831.- CONSTRUCCION</t>
  </si>
  <si>
    <t>0831.- REHABILITACION</t>
  </si>
  <si>
    <t>COBAES</t>
  </si>
  <si>
    <t>(Sect. Calle Zapata)</t>
  </si>
  <si>
    <t>CONALEP</t>
  </si>
  <si>
    <t>J.N. "ECOLOGISTA"</t>
  </si>
  <si>
    <t>(Col. Ecologista)</t>
  </si>
  <si>
    <t>(Sect. Petra Chavez)</t>
  </si>
  <si>
    <t>PUEBLITO BAMOA</t>
  </si>
  <si>
    <t>(Calle 14 y Av. 5)</t>
  </si>
  <si>
    <t>(El Campito)</t>
  </si>
  <si>
    <t>SUPERVISION ESCOLAR</t>
  </si>
  <si>
    <t>(Hospital General)</t>
  </si>
  <si>
    <t>CANCHA</t>
  </si>
  <si>
    <t>E.S. "RAUL CERVANTES AHUMADA"</t>
  </si>
  <si>
    <t>E.S. "5 DE FEBRERO"</t>
  </si>
  <si>
    <t>(Sect. Calle Pablo A.)</t>
  </si>
  <si>
    <t>J.N. "GENARO ESTRADA"</t>
  </si>
  <si>
    <t>E.P. "5 DE MAYO"</t>
  </si>
  <si>
    <t>E.P. "JUAN ESCUTIA"</t>
  </si>
  <si>
    <t>(Col. 11 Rios)</t>
  </si>
  <si>
    <t>SUPERVISION ESCOLAR 087</t>
  </si>
  <si>
    <t>LAS CULEBRAS</t>
  </si>
  <si>
    <t>E.P. "18 DE MARZO" VESPERTINA"</t>
  </si>
  <si>
    <t>LA SABANILLA</t>
  </si>
  <si>
    <t>(Sect. Antonio Balv.)</t>
  </si>
  <si>
    <t>R. DE CASTRO</t>
  </si>
  <si>
    <t>(Sector Calle Pal.)</t>
  </si>
  <si>
    <t>06224.- EQUIPAMIENTO</t>
  </si>
  <si>
    <t>EQUIPAMIENTO DE UNIDAD MEDICA</t>
  </si>
  <si>
    <t>UNIDAD MEDICA</t>
  </si>
  <si>
    <t>LAS GLORIAS</t>
  </si>
  <si>
    <t>EJ. HUITUSSITO</t>
  </si>
  <si>
    <t>CONSTRUCCION DE PAVIMENTO CON CONRETO</t>
  </si>
  <si>
    <t>HIDRAULICO Y GUARNICIONES TIPO "L" PARA LA</t>
  </si>
  <si>
    <t>CALLE BLAS VALENZUELA ENTRE LAS AVS.</t>
  </si>
  <si>
    <t>VICENTE GUERRERO Y ALVARO OBREGON</t>
  </si>
  <si>
    <t>J.N. "JOSEFA IBARRA BASTIDAS"</t>
  </si>
  <si>
    <t>(Col. Makarenko)</t>
  </si>
  <si>
    <t>TERRACERIAS EN PAVIMENTO CON CONCRETO</t>
  </si>
  <si>
    <t>CONCRETOS, ALUMBRADO Y SEÑALIZACION  EN</t>
  </si>
  <si>
    <t xml:space="preserve">PAVIMENTO CON CONCRETO HIDRAULICO Y </t>
  </si>
  <si>
    <t>GUARNICIONES TIPO "L" PARA LA</t>
  </si>
  <si>
    <t>CALLE BLAS VALENZUELA ENTRE CARRETERA A</t>
  </si>
  <si>
    <t>SAN JOSE DE LA BRECHA Y AV. INDEPENDENCIA</t>
  </si>
  <si>
    <t>TERRACERIAS EN  PAVIMENTO CON CONCRETO</t>
  </si>
  <si>
    <t>INDEPENDENCIA Y VICENTE GUERRERO.</t>
  </si>
  <si>
    <t>APOYOS ECONOMICOS</t>
  </si>
  <si>
    <t>PR-06GU001</t>
  </si>
  <si>
    <t>PR-06GU003</t>
  </si>
  <si>
    <t>CP-06GU002</t>
  </si>
  <si>
    <t>PR-06GU004</t>
  </si>
  <si>
    <t>PR-06GU005</t>
  </si>
  <si>
    <t>PR-06GU006</t>
  </si>
  <si>
    <t>PR-06GU007</t>
  </si>
  <si>
    <t>PR-06GU008</t>
  </si>
  <si>
    <t>PR-06GU009</t>
  </si>
  <si>
    <t>PR-06GU010</t>
  </si>
  <si>
    <t>CP-06GU011</t>
  </si>
  <si>
    <t>PR-06GU012</t>
  </si>
  <si>
    <t>PR-06GU013</t>
  </si>
  <si>
    <t>PR-06GU014</t>
  </si>
  <si>
    <t>PR-06GU015</t>
  </si>
  <si>
    <t>PR-06GU016</t>
  </si>
  <si>
    <t>PR-06GU017</t>
  </si>
  <si>
    <t>PR-06GU018</t>
  </si>
  <si>
    <t>PR-06GU019</t>
  </si>
  <si>
    <t>PR-06GU020</t>
  </si>
  <si>
    <t>PR-06GU021</t>
  </si>
  <si>
    <t>PR-06GU022</t>
  </si>
  <si>
    <t>PR-06GU023</t>
  </si>
  <si>
    <t>PR-06GU024</t>
  </si>
  <si>
    <t>CP-06GU025</t>
  </si>
  <si>
    <t>PR-06GU026</t>
  </si>
  <si>
    <t>PR-06GU027</t>
  </si>
  <si>
    <t>PR-06GU028</t>
  </si>
  <si>
    <t>PR-06GU029</t>
  </si>
  <si>
    <t>PR-06GU030</t>
  </si>
  <si>
    <t>PR-06GU031</t>
  </si>
  <si>
    <t>PR-06GU032</t>
  </si>
  <si>
    <t>PR-06GU033</t>
  </si>
  <si>
    <t>CP-06GU034</t>
  </si>
  <si>
    <t>CP-06GU035</t>
  </si>
  <si>
    <t>PR-06GU036</t>
  </si>
  <si>
    <t>PR-06GU037</t>
  </si>
  <si>
    <t>PR-06GU038</t>
  </si>
  <si>
    <t>PR-06GU039</t>
  </si>
  <si>
    <t>PR-06GU040</t>
  </si>
  <si>
    <t>PR-06GU041</t>
  </si>
  <si>
    <t>PR-06GU042</t>
  </si>
  <si>
    <t>PR-06GU043</t>
  </si>
  <si>
    <t>PR-06GU044</t>
  </si>
  <si>
    <t>PR-06GU045</t>
  </si>
  <si>
    <t>PR-06GU046</t>
  </si>
  <si>
    <t>PR-06GU047</t>
  </si>
  <si>
    <t>PR-06GU048</t>
  </si>
  <si>
    <t>PR-06GU049</t>
  </si>
  <si>
    <t>PR-06GU050</t>
  </si>
  <si>
    <t>PR-06GU051</t>
  </si>
  <si>
    <t>PR-06GU052</t>
  </si>
  <si>
    <t>PR-06GU053</t>
  </si>
  <si>
    <t>PR-06GU054</t>
  </si>
  <si>
    <t>PR-06GU055</t>
  </si>
  <si>
    <t>PR-06GU056</t>
  </si>
  <si>
    <t>PR-06GU057</t>
  </si>
  <si>
    <t>PR-06GU058</t>
  </si>
  <si>
    <t>PR-06GU059</t>
  </si>
  <si>
    <t>PR-06GU060</t>
  </si>
  <si>
    <t>CP-06GU061</t>
  </si>
  <si>
    <t>PR-06GU062</t>
  </si>
  <si>
    <t>PR-06GU063</t>
  </si>
  <si>
    <t>PR-06GU064</t>
  </si>
  <si>
    <t>PR-06GU065</t>
  </si>
  <si>
    <t>PR-06GU066</t>
  </si>
  <si>
    <t>PR-06GU067</t>
  </si>
  <si>
    <t>PR-06GU068</t>
  </si>
  <si>
    <t>PR-06GU069</t>
  </si>
  <si>
    <t>PR-06GU070</t>
  </si>
  <si>
    <t>PR-06GU071</t>
  </si>
  <si>
    <t>PR-06GU072</t>
  </si>
  <si>
    <t>PR-06GU073</t>
  </si>
  <si>
    <t>PR-06GU074</t>
  </si>
  <si>
    <t>PR-06GU075</t>
  </si>
  <si>
    <t>CP-06GU076</t>
  </si>
  <si>
    <t>CP-06GU077</t>
  </si>
  <si>
    <t>CP-06GU078</t>
  </si>
  <si>
    <t>CP-06GU079</t>
  </si>
  <si>
    <t>PR-06GU080</t>
  </si>
  <si>
    <t>PR-06GU081</t>
  </si>
  <si>
    <t>PR-06GU082</t>
  </si>
  <si>
    <t>PR-06GU083</t>
  </si>
  <si>
    <t>PR-06GU084</t>
  </si>
  <si>
    <t>PR-06GU085</t>
  </si>
  <si>
    <t>PR-06GU086</t>
  </si>
  <si>
    <t>PR-06GU087</t>
  </si>
  <si>
    <t>PR-06GU088</t>
  </si>
  <si>
    <t>PR-06GU089</t>
  </si>
  <si>
    <t>PR-06GU090</t>
  </si>
  <si>
    <t>PR-06GU091</t>
  </si>
  <si>
    <t>PR-06GU092</t>
  </si>
  <si>
    <t>PR-06GU093</t>
  </si>
  <si>
    <t>PR-06GU094</t>
  </si>
  <si>
    <t>PR-06GU095</t>
  </si>
  <si>
    <t>PR-06GU096</t>
  </si>
  <si>
    <t>PR-06GU097</t>
  </si>
  <si>
    <t>PR-06GU098</t>
  </si>
  <si>
    <t>PR-06GU099</t>
  </si>
  <si>
    <t>PR-06GU100</t>
  </si>
  <si>
    <t>PR-06GU101</t>
  </si>
  <si>
    <t>PR-06GU102</t>
  </si>
  <si>
    <t>PR-06GU103</t>
  </si>
  <si>
    <t>PR-06GU104</t>
  </si>
  <si>
    <t>PR-06GU105</t>
  </si>
  <si>
    <t>PR-06GU106</t>
  </si>
  <si>
    <t>PR-06GU107</t>
  </si>
  <si>
    <t>PR-06GU108</t>
  </si>
  <si>
    <t>CP-06GU109</t>
  </si>
  <si>
    <t>CP-06GU110</t>
  </si>
  <si>
    <t>PR-06GU111</t>
  </si>
  <si>
    <t>PR-06GU112</t>
  </si>
  <si>
    <t>PR-06GU113</t>
  </si>
  <si>
    <t>PR-06GU114</t>
  </si>
  <si>
    <t>PR-06GU115</t>
  </si>
  <si>
    <t>PR-06GU116</t>
  </si>
  <si>
    <t>PR-06GU117</t>
  </si>
  <si>
    <t>CP-06GU118</t>
  </si>
  <si>
    <t>PR-06GU119</t>
  </si>
  <si>
    <t>PR-06GU120</t>
  </si>
  <si>
    <t>PR-06GU121</t>
  </si>
  <si>
    <t>PR-06GU122</t>
  </si>
  <si>
    <t>PR-06GU123</t>
  </si>
  <si>
    <t>PR-06GU124</t>
  </si>
  <si>
    <t>PR-06GU125</t>
  </si>
  <si>
    <t>PR-06GU126</t>
  </si>
  <si>
    <t>PR-06GU127</t>
  </si>
  <si>
    <t>PR-06GU128</t>
  </si>
  <si>
    <t>PR-06GU129</t>
  </si>
  <si>
    <t>PR-06GU130</t>
  </si>
  <si>
    <t>PR-06GU131</t>
  </si>
  <si>
    <t>PR-06GU132</t>
  </si>
  <si>
    <t>PR-06GU133</t>
  </si>
  <si>
    <t>PR-06GU134</t>
  </si>
  <si>
    <t>PR-06GU135</t>
  </si>
  <si>
    <t>PR-06GU136</t>
  </si>
  <si>
    <t>PR-06GU137</t>
  </si>
  <si>
    <t>PR-06GU138</t>
  </si>
  <si>
    <t>PR-06GU139</t>
  </si>
  <si>
    <t>PR-06GU140</t>
  </si>
  <si>
    <t>PR-06GU141</t>
  </si>
  <si>
    <t>PR-06GU142</t>
  </si>
  <si>
    <t>PR-06GU143</t>
  </si>
  <si>
    <t>PR-06GU144</t>
  </si>
  <si>
    <t>PR-06GU145</t>
  </si>
  <si>
    <t>PR-06GU146</t>
  </si>
  <si>
    <t>PR-06GU147</t>
  </si>
  <si>
    <t>PR-06GU148</t>
  </si>
  <si>
    <t>PR-06GU149</t>
  </si>
  <si>
    <t>PR-06GU150</t>
  </si>
  <si>
    <t>PR-06GU151</t>
  </si>
  <si>
    <t>PR-06GU153</t>
  </si>
  <si>
    <t>PR-06GU0154</t>
  </si>
  <si>
    <t>CP-06GU152</t>
  </si>
  <si>
    <t>PR-06GU155</t>
  </si>
  <si>
    <t>PR-06GU156</t>
  </si>
  <si>
    <t>PR-06GU157</t>
  </si>
  <si>
    <t>PR-06GU158</t>
  </si>
  <si>
    <t>PR-06GU159</t>
  </si>
  <si>
    <t>PR-06GU160</t>
  </si>
  <si>
    <t>PR-06GU161</t>
  </si>
  <si>
    <t>CP-06GU162</t>
  </si>
  <si>
    <t>PR-06GU163</t>
  </si>
  <si>
    <t>PR-06GU164</t>
  </si>
  <si>
    <t>PR-06GU165</t>
  </si>
  <si>
    <t>PR-06GU166</t>
  </si>
  <si>
    <t>PR-06GU167</t>
  </si>
  <si>
    <t>PR-06GU168</t>
  </si>
  <si>
    <t>PR-06GU169</t>
  </si>
  <si>
    <t>PR-06GU170</t>
  </si>
  <si>
    <t>PR-06GU171</t>
  </si>
  <si>
    <t>PR-06GU172</t>
  </si>
  <si>
    <t>PR-06GU173</t>
  </si>
  <si>
    <t>PR-06GU174</t>
  </si>
  <si>
    <t>PR-06GU175</t>
  </si>
  <si>
    <t>PR-06GU176</t>
  </si>
  <si>
    <t>CP-06GU177</t>
  </si>
  <si>
    <t>PR-06GU178</t>
  </si>
  <si>
    <t>PR-06GU179</t>
  </si>
  <si>
    <t>PR-06GU180</t>
  </si>
  <si>
    <t>PR-06GU181</t>
  </si>
  <si>
    <t>PR-06GU182</t>
  </si>
  <si>
    <t>PR-06GU183</t>
  </si>
  <si>
    <t>PR-06GU184</t>
  </si>
  <si>
    <t>PR-06GU185</t>
  </si>
  <si>
    <t>PR-06GU186</t>
  </si>
  <si>
    <t>PR-06GU187</t>
  </si>
  <si>
    <t>PR-06GU188</t>
  </si>
  <si>
    <t>PR-06GU189</t>
  </si>
  <si>
    <t>ECO/FISE-2005</t>
  </si>
  <si>
    <t>PR-06GU190</t>
  </si>
  <si>
    <t>PR-06GU191</t>
  </si>
  <si>
    <t>PR-06GU192</t>
  </si>
  <si>
    <t>PR-06GU193</t>
  </si>
  <si>
    <t>PR-06GU194</t>
  </si>
  <si>
    <t>CP-06GU195</t>
  </si>
  <si>
    <t>PR-06GU196</t>
  </si>
  <si>
    <t>PR-06GU197</t>
  </si>
  <si>
    <t>PR-06GU198</t>
  </si>
  <si>
    <t>PR-06GU200</t>
  </si>
  <si>
    <t>CP-06GU199</t>
  </si>
  <si>
    <t>PR-06GU201</t>
  </si>
  <si>
    <t>PR-06GU202</t>
  </si>
  <si>
    <t>CP-06GU203</t>
  </si>
  <si>
    <t>PR-06GU204</t>
  </si>
  <si>
    <t>PR-06GU205</t>
  </si>
  <si>
    <t>PR-06GU206</t>
  </si>
  <si>
    <t>PR-06GU207</t>
  </si>
  <si>
    <t>PR-06GU208</t>
  </si>
  <si>
    <t>PR-06GU209</t>
  </si>
  <si>
    <t>PR-06GU210</t>
  </si>
  <si>
    <t>CP-06GU211</t>
  </si>
  <si>
    <t>PR-06GU212</t>
  </si>
  <si>
    <t>PR-06GU213</t>
  </si>
  <si>
    <t>PR-06GU214</t>
  </si>
  <si>
    <t>PR-06GU215</t>
  </si>
  <si>
    <t>PR-06GU216</t>
  </si>
  <si>
    <t>PR-06GU217</t>
  </si>
  <si>
    <t>PR-06GU218</t>
  </si>
  <si>
    <t>PR-06GU219</t>
  </si>
  <si>
    <t>PR-06GU220</t>
  </si>
  <si>
    <t>PR-06GU221</t>
  </si>
  <si>
    <t>PR-06GU222</t>
  </si>
  <si>
    <t>PR-06GU223</t>
  </si>
  <si>
    <t>CP-06GU224</t>
  </si>
  <si>
    <t>E.P. "GENARO ESTRADA / M. CASTILLO"</t>
  </si>
  <si>
    <t>CP-06GU225</t>
  </si>
  <si>
    <t>PR-06GU226</t>
  </si>
  <si>
    <t>CP-06GU227</t>
  </si>
  <si>
    <t>PR-06GU228</t>
  </si>
  <si>
    <t>PR-06GU229</t>
  </si>
  <si>
    <t>PR-06GU230</t>
  </si>
  <si>
    <t>PR-06GU231</t>
  </si>
  <si>
    <t>CP-06GU232</t>
  </si>
  <si>
    <t>PR-06GU233</t>
  </si>
  <si>
    <t>PR-06GU234</t>
  </si>
  <si>
    <t>PR-06GU235</t>
  </si>
  <si>
    <t>PR-06GU236</t>
  </si>
  <si>
    <t>PR-06GU237</t>
  </si>
  <si>
    <t>PR-06GU238</t>
  </si>
  <si>
    <t>PR-06GU239</t>
  </si>
  <si>
    <t>PR-06GU240</t>
  </si>
  <si>
    <t>PR-06GU241</t>
  </si>
  <si>
    <t>PR-06GU242</t>
  </si>
  <si>
    <t>PR-06GU243</t>
  </si>
  <si>
    <t>PR-06GU244</t>
  </si>
  <si>
    <t>PR-06GU245</t>
  </si>
  <si>
    <t>PR-06GU247</t>
  </si>
  <si>
    <t>CP-06GU248</t>
  </si>
  <si>
    <t>CP-06GU246</t>
  </si>
  <si>
    <t>PR-06GU249</t>
  </si>
  <si>
    <t>PR-06GU250</t>
  </si>
  <si>
    <t>PR-06GU251</t>
  </si>
  <si>
    <t>PR-06GU252</t>
  </si>
  <si>
    <t>CP-06GU253</t>
  </si>
  <si>
    <t>CP-06GU254</t>
  </si>
  <si>
    <t>PR-06GU255</t>
  </si>
  <si>
    <t>PR-06GU256</t>
  </si>
  <si>
    <t>PR-06GU257</t>
  </si>
  <si>
    <t>PR-06GU258</t>
  </si>
  <si>
    <t>PR-06GU259</t>
  </si>
  <si>
    <t>PR-06GU260</t>
  </si>
  <si>
    <t>J.N. "MARIA E. CARRILLO DE PEREYRA"</t>
  </si>
  <si>
    <t>40 ML DE CERCA</t>
  </si>
  <si>
    <t>160 ML DE CERCA</t>
  </si>
  <si>
    <t>196 ML DE CERCA</t>
  </si>
  <si>
    <t>TECHUMBRE 14 x 14 MTS.</t>
  </si>
  <si>
    <t>JUEGOS INFANTILES</t>
  </si>
  <si>
    <t>120 ML DE CERCA</t>
  </si>
  <si>
    <t>TECHUMBRE 7 x 13 MTS.</t>
  </si>
  <si>
    <t>TECHUMBRE 11 x 17 MTS.</t>
  </si>
  <si>
    <t>TECHUMBRE 14.50 X 16 MTS</t>
  </si>
  <si>
    <t>87 ML DE CERCA Y PÍNTURA</t>
  </si>
  <si>
    <t>TECHUMBRE 12 X 12 MTS</t>
  </si>
  <si>
    <t>IMPERMEABILIZANTE</t>
  </si>
  <si>
    <t>TECHUMBRE</t>
  </si>
  <si>
    <t>218 ML DE CERCA</t>
  </si>
  <si>
    <t>REHABILITACION</t>
  </si>
  <si>
    <t>190 ML DE CERCA</t>
  </si>
  <si>
    <t>127 ML DE CERCA</t>
  </si>
  <si>
    <t>PROTECCIONES</t>
  </si>
  <si>
    <t>REHAB. D BAÑOS</t>
  </si>
  <si>
    <t>205 ML DE CERCA</t>
  </si>
  <si>
    <t>PINTURA</t>
  </si>
  <si>
    <t>PAGO DE PINTURA</t>
  </si>
  <si>
    <t>TECHUMBRE 10 X 15 MTS.</t>
  </si>
  <si>
    <t>CERCA</t>
  </si>
  <si>
    <t>TECHUMBRE 12 x 30 MTS.</t>
  </si>
  <si>
    <t>TECHUMBRE 19 x 28 MTS.</t>
  </si>
  <si>
    <t>TECHUMBRE 18 x 30 MTS.</t>
  </si>
  <si>
    <t>TECHUMBRE 12 x 24 MTS.</t>
  </si>
  <si>
    <t>TECHUMBRE 14 x 26 MTS.</t>
  </si>
  <si>
    <t>TECHUMBRE 15 x 13 MTS.</t>
  </si>
  <si>
    <t>TECHUMBRE 9 x 40 MTS.</t>
  </si>
  <si>
    <t>TECHUMBRE 12 x 15 MTS.</t>
  </si>
  <si>
    <t>TECHUMBRE 15 X 27 MTS</t>
  </si>
  <si>
    <t>372 ML DE CERCA</t>
  </si>
  <si>
    <t>TECHUMBRE 16 x 29 MTS.</t>
  </si>
  <si>
    <t>TECHUMBRE 11 x 26 MTS.</t>
  </si>
  <si>
    <t>TECHUMBRE 11 X 14 MTS.</t>
  </si>
  <si>
    <t>324 ML DE CERCA</t>
  </si>
  <si>
    <t>TECHUMBRE 15 x 30</t>
  </si>
  <si>
    <t>TECHUMBRE 15 X 18 MTS.</t>
  </si>
  <si>
    <t>TECHUMBRE 12 X 34 MTS.</t>
  </si>
  <si>
    <t>FOSE E IMPERMEABILIZANTE</t>
  </si>
  <si>
    <t>CERCA Y AZOTEA</t>
  </si>
  <si>
    <t>TECHUMBRE 22 X 32</t>
  </si>
  <si>
    <t>TECHUMBRE 16 X 27 MTS.</t>
  </si>
  <si>
    <t>TECHUMBRE 12 X 14 MTS</t>
  </si>
  <si>
    <t>TECHUMBRE 16 X 18 MTS</t>
  </si>
  <si>
    <t>PLAZA CIVICA EN TECHUMBRE</t>
  </si>
  <si>
    <t>TECHOS</t>
  </si>
  <si>
    <t>TECHUMBRE 10 X 32 MTS</t>
  </si>
  <si>
    <t>AZOTEA Y CERCA</t>
  </si>
  <si>
    <t>TECHUMBRE 15 X 25</t>
  </si>
  <si>
    <t>MESAS DE TRABAJO</t>
  </si>
  <si>
    <t>VITROPISO Y BAÑOS</t>
  </si>
  <si>
    <t>PINTURA Y REHABI</t>
  </si>
  <si>
    <t>PLAZA Y TECHUMBRE 18 x 22 MTS.</t>
  </si>
  <si>
    <t>VITROPISO Y PISOS</t>
  </si>
  <si>
    <t>TECHUMBRE 14 x 24 MTS.</t>
  </si>
  <si>
    <t>TECHUMBRE 16 x 27 MTS.</t>
  </si>
  <si>
    <t>BARDA PERIMETRAL</t>
  </si>
  <si>
    <t>TECHUMBRE 18 x 19 MTS.</t>
  </si>
  <si>
    <t>PINTURA (pago y entrega)</t>
  </si>
  <si>
    <t>MATERIALES</t>
  </si>
  <si>
    <t>TERMINACION DE AULA</t>
  </si>
  <si>
    <t>TECHUMBRE 14 X 19 MTS</t>
  </si>
  <si>
    <t>VIDRIO Y ALUMINIO</t>
  </si>
  <si>
    <t>TECHUMBRE 18 x 20 MTS.</t>
  </si>
  <si>
    <t>402 ML DE CERCA</t>
  </si>
  <si>
    <t>TERMINACION</t>
  </si>
  <si>
    <t>BAÑO CON FOSA</t>
  </si>
  <si>
    <t>BAÑO</t>
  </si>
  <si>
    <t>J.N. "FEDERICO FROEBEL"</t>
  </si>
  <si>
    <t>TECHUMBRE 10 x 10 MTS.</t>
  </si>
  <si>
    <t>PANCHO CASTRO</t>
  </si>
  <si>
    <t>CAMBIO POR CANCHA</t>
  </si>
  <si>
    <t>200 ML DE CERCA</t>
  </si>
  <si>
    <t>ESTADO</t>
  </si>
  <si>
    <t>3 SECODAM</t>
  </si>
  <si>
    <t>2 AL MILL</t>
  </si>
  <si>
    <t xml:space="preserve">CAMARA </t>
  </si>
  <si>
    <t>VIDRIO, ALUMINIO E INST. ELECTRICA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</si>
</sst>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80A]dddd\,\ dd&quot; de &quot;mmmm&quot; de &quot;yyyy"/>
    <numFmt numFmtId="166" formatCode="[$-80A]hh:mm:ss\ AM/PM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B19" sqref="B19"/>
    </sheetView>
  </sheetViews>
  <sheetFormatPr defaultColWidth="11.421875" defaultRowHeight="12.75"/>
  <cols>
    <col min="1" max="1" width="10.57421875" style="1" customWidth="1"/>
    <col min="2" max="2" width="37.8515625" style="1" customWidth="1"/>
    <col min="3" max="3" width="11.28125" style="1" customWidth="1"/>
    <col min="4" max="5" width="8.57421875" style="1" customWidth="1"/>
    <col min="6" max="7" width="10.8515625" style="1" customWidth="1"/>
    <col min="8" max="8" width="8.7109375" style="1" customWidth="1"/>
    <col min="9" max="9" width="8.421875" style="1" customWidth="1"/>
    <col min="10" max="10" width="9.00390625" style="1" customWidth="1"/>
    <col min="11" max="11" width="10.28125" style="1" customWidth="1"/>
    <col min="12" max="13" width="7.28125" style="1" customWidth="1"/>
    <col min="14" max="14" width="9.57421875" style="1" customWidth="1"/>
    <col min="15" max="15" width="8.7109375" style="1" customWidth="1"/>
    <col min="16" max="16384" width="11.421875" style="1" customWidth="1"/>
  </cols>
  <sheetData>
    <row r="1" spans="1:15" ht="11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1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5" t="s">
        <v>24</v>
      </c>
      <c r="N3" s="86"/>
      <c r="O3" s="2"/>
    </row>
    <row r="4" spans="1:15" ht="11.25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1.2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1.25">
      <c r="A8" s="4" t="s">
        <v>32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1.25">
      <c r="A9" s="4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ht="11.25">
      <c r="A10" s="4" t="s">
        <v>25</v>
      </c>
    </row>
    <row r="11" spans="1:15" ht="11.25">
      <c r="A11" s="5" t="s">
        <v>14</v>
      </c>
      <c r="B11" s="28" t="s">
        <v>75</v>
      </c>
      <c r="C11" s="7"/>
      <c r="D11" s="5"/>
      <c r="E11" s="7"/>
      <c r="F11" s="5"/>
      <c r="G11" s="6"/>
      <c r="H11" s="6"/>
      <c r="I11" s="6"/>
      <c r="J11" s="7"/>
      <c r="K11" s="90" t="s">
        <v>17</v>
      </c>
      <c r="L11" s="91"/>
      <c r="M11" s="91"/>
      <c r="N11" s="92"/>
      <c r="O11" s="8"/>
    </row>
    <row r="12" spans="1:15" ht="11.25">
      <c r="A12" s="9"/>
      <c r="B12" s="10"/>
      <c r="C12" s="11"/>
      <c r="D12" s="87" t="s">
        <v>15</v>
      </c>
      <c r="E12" s="88"/>
      <c r="F12" s="87" t="s">
        <v>16</v>
      </c>
      <c r="G12" s="89"/>
      <c r="H12" s="89"/>
      <c r="I12" s="89"/>
      <c r="J12" s="88"/>
      <c r="K12" s="93"/>
      <c r="L12" s="94"/>
      <c r="M12" s="94"/>
      <c r="N12" s="95"/>
      <c r="O12" s="12" t="s">
        <v>20</v>
      </c>
    </row>
    <row r="13" spans="1:15" ht="11.25">
      <c r="A13" s="13" t="s">
        <v>72</v>
      </c>
      <c r="B13" s="14"/>
      <c r="C13" s="15"/>
      <c r="D13" s="13"/>
      <c r="E13" s="15"/>
      <c r="F13" s="13"/>
      <c r="G13" s="14"/>
      <c r="H13" s="14"/>
      <c r="I13" s="14"/>
      <c r="J13" s="15"/>
      <c r="K13" s="85" t="s">
        <v>18</v>
      </c>
      <c r="L13" s="86"/>
      <c r="M13" s="85" t="s">
        <v>19</v>
      </c>
      <c r="N13" s="86"/>
      <c r="O13" s="12" t="s">
        <v>21</v>
      </c>
    </row>
    <row r="14" spans="1:15" ht="11.25">
      <c r="A14" s="16"/>
      <c r="B14" s="16"/>
      <c r="C14" s="16"/>
      <c r="D14" s="16" t="s">
        <v>3</v>
      </c>
      <c r="E14" s="16" t="s">
        <v>5</v>
      </c>
      <c r="F14" s="16"/>
      <c r="G14" s="16"/>
      <c r="H14" s="16"/>
      <c r="I14" s="16"/>
      <c r="J14" s="16"/>
      <c r="K14" s="16" t="s">
        <v>10</v>
      </c>
      <c r="L14" s="16"/>
      <c r="M14" s="16"/>
      <c r="N14" s="16"/>
      <c r="O14" s="12" t="s">
        <v>22</v>
      </c>
    </row>
    <row r="15" spans="1:15" ht="11.25">
      <c r="A15" s="17" t="s">
        <v>30</v>
      </c>
      <c r="B15" s="17" t="s">
        <v>1</v>
      </c>
      <c r="C15" s="17" t="s">
        <v>2</v>
      </c>
      <c r="D15" s="17" t="s">
        <v>4</v>
      </c>
      <c r="E15" s="17" t="s">
        <v>4</v>
      </c>
      <c r="F15" s="17" t="s">
        <v>46</v>
      </c>
      <c r="G15" s="17" t="s">
        <v>6</v>
      </c>
      <c r="H15" s="17" t="s">
        <v>8</v>
      </c>
      <c r="I15" s="17" t="s">
        <v>7</v>
      </c>
      <c r="J15" s="17" t="s">
        <v>488</v>
      </c>
      <c r="K15" s="17" t="s">
        <v>11</v>
      </c>
      <c r="L15" s="17" t="s">
        <v>12</v>
      </c>
      <c r="M15" s="17" t="s">
        <v>13</v>
      </c>
      <c r="N15" s="17" t="s">
        <v>12</v>
      </c>
      <c r="O15" s="18"/>
    </row>
    <row r="16" spans="1:15" ht="11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5"/>
      <c r="L16" s="25"/>
      <c r="M16" s="25"/>
      <c r="N16" s="25"/>
      <c r="O16" s="25"/>
    </row>
    <row r="17" spans="1:15" ht="11.25">
      <c r="A17" s="20"/>
      <c r="B17" s="12" t="s">
        <v>76</v>
      </c>
      <c r="C17" s="20"/>
      <c r="D17" s="20"/>
      <c r="E17" s="20"/>
      <c r="F17" s="22"/>
      <c r="G17" s="22"/>
      <c r="H17" s="22"/>
      <c r="I17" s="22"/>
      <c r="J17" s="22"/>
      <c r="K17" s="26"/>
      <c r="L17" s="26"/>
      <c r="M17" s="26"/>
      <c r="N17" s="26"/>
      <c r="O17" s="26"/>
    </row>
    <row r="18" spans="1:15" ht="11.25">
      <c r="A18" s="20"/>
      <c r="B18" s="29"/>
      <c r="C18" s="20"/>
      <c r="D18" s="20"/>
      <c r="E18" s="20"/>
      <c r="F18" s="22"/>
      <c r="G18" s="22"/>
      <c r="H18" s="22"/>
      <c r="I18" s="22"/>
      <c r="J18" s="22"/>
      <c r="K18" s="26"/>
      <c r="L18" s="26"/>
      <c r="M18" s="26"/>
      <c r="N18" s="26"/>
      <c r="O18" s="26"/>
    </row>
    <row r="19" spans="1:15" ht="11.25">
      <c r="A19" s="20"/>
      <c r="B19" s="29" t="s">
        <v>450</v>
      </c>
      <c r="C19" s="20"/>
      <c r="D19" s="20"/>
      <c r="E19" s="20"/>
      <c r="F19" s="33">
        <f>SUM('01'!F174)</f>
        <v>3814867</v>
      </c>
      <c r="G19" s="33">
        <f>SUM('01'!G174)</f>
        <v>3814867</v>
      </c>
      <c r="H19" s="33"/>
      <c r="I19" s="22"/>
      <c r="J19" s="33"/>
      <c r="K19" s="26"/>
      <c r="L19" s="30"/>
      <c r="M19" s="26"/>
      <c r="N19" s="30"/>
      <c r="O19" s="26"/>
    </row>
    <row r="20" spans="1:15" ht="11.25">
      <c r="A20" s="20"/>
      <c r="B20" s="20"/>
      <c r="C20" s="20"/>
      <c r="D20" s="20"/>
      <c r="E20" s="20"/>
      <c r="F20" s="22"/>
      <c r="G20" s="22"/>
      <c r="H20" s="22"/>
      <c r="I20" s="22"/>
      <c r="J20" s="22"/>
      <c r="K20" s="26"/>
      <c r="L20" s="26"/>
      <c r="M20" s="26"/>
      <c r="N20" s="26"/>
      <c r="O20" s="26"/>
    </row>
    <row r="21" spans="1:15" ht="11.25">
      <c r="A21" s="20"/>
      <c r="B21" s="29" t="s">
        <v>459</v>
      </c>
      <c r="C21" s="20"/>
      <c r="D21" s="20"/>
      <c r="E21" s="20"/>
      <c r="F21" s="33">
        <f>SUM('02'!F115)</f>
        <v>6543108</v>
      </c>
      <c r="G21" s="33">
        <f>SUM('02'!G115)</f>
        <v>6543108</v>
      </c>
      <c r="H21" s="22"/>
      <c r="I21" s="22"/>
      <c r="J21" s="33"/>
      <c r="K21" s="26"/>
      <c r="L21" s="26"/>
      <c r="M21" s="26"/>
      <c r="N21" s="26"/>
      <c r="O21" s="26"/>
    </row>
    <row r="22" spans="1:15" ht="11.25">
      <c r="A22" s="20"/>
      <c r="B22" s="29"/>
      <c r="C22" s="20"/>
      <c r="D22" s="20"/>
      <c r="E22" s="20"/>
      <c r="F22" s="22"/>
      <c r="G22" s="22"/>
      <c r="H22" s="22"/>
      <c r="I22" s="22"/>
      <c r="J22" s="22"/>
      <c r="K22" s="26"/>
      <c r="L22" s="30"/>
      <c r="M22" s="26"/>
      <c r="N22" s="30"/>
      <c r="O22" s="26"/>
    </row>
    <row r="23" spans="1:15" ht="11.25">
      <c r="A23" s="20"/>
      <c r="B23" s="29" t="s">
        <v>406</v>
      </c>
      <c r="C23" s="20"/>
      <c r="D23" s="20"/>
      <c r="E23" s="20"/>
      <c r="F23" s="33">
        <f>SUM('04'!F114)</f>
        <v>7780563</v>
      </c>
      <c r="G23" s="33">
        <f>SUM('04'!G114)</f>
        <v>7040198.9</v>
      </c>
      <c r="H23" s="33">
        <f>SUM('04'!H114)</f>
        <v>740364.1</v>
      </c>
      <c r="I23" s="33"/>
      <c r="J23" s="33"/>
      <c r="K23" s="26"/>
      <c r="L23" s="26"/>
      <c r="M23" s="26"/>
      <c r="N23" s="26"/>
      <c r="O23" s="26"/>
    </row>
    <row r="24" spans="1:15" ht="11.25">
      <c r="A24" s="20"/>
      <c r="B24" s="29"/>
      <c r="C24" s="20"/>
      <c r="D24" s="20"/>
      <c r="E24" s="20"/>
      <c r="F24" s="33"/>
      <c r="G24" s="33"/>
      <c r="H24" s="22"/>
      <c r="I24" s="22"/>
      <c r="J24" s="22"/>
      <c r="K24" s="26"/>
      <c r="L24" s="26"/>
      <c r="M24" s="26"/>
      <c r="N24" s="26"/>
      <c r="O24" s="26"/>
    </row>
    <row r="25" spans="1:15" ht="11.25">
      <c r="A25" s="20"/>
      <c r="B25" s="29" t="s">
        <v>474</v>
      </c>
      <c r="C25" s="20"/>
      <c r="D25" s="20"/>
      <c r="E25" s="20"/>
      <c r="F25" s="33">
        <f>SUM('05'!F234)</f>
        <v>4330489</v>
      </c>
      <c r="G25" s="33">
        <f>SUM('05'!G234)</f>
        <v>3760909</v>
      </c>
      <c r="H25" s="33">
        <f>SUM('05'!H234)</f>
        <v>319880</v>
      </c>
      <c r="I25" s="22"/>
      <c r="J25" s="33">
        <f>SUM('05'!J234)</f>
        <v>249700</v>
      </c>
      <c r="K25" s="26"/>
      <c r="L25" s="30"/>
      <c r="M25" s="26"/>
      <c r="N25" s="30"/>
      <c r="O25" s="26"/>
    </row>
    <row r="26" spans="1:15" ht="11.25">
      <c r="A26" s="20"/>
      <c r="B26" s="20"/>
      <c r="C26" s="20"/>
      <c r="D26" s="20"/>
      <c r="E26" s="20"/>
      <c r="F26" s="22"/>
      <c r="G26" s="22"/>
      <c r="H26" s="22"/>
      <c r="I26" s="22"/>
      <c r="J26" s="22"/>
      <c r="K26" s="26"/>
      <c r="L26" s="26"/>
      <c r="M26" s="26"/>
      <c r="N26" s="26"/>
      <c r="O26" s="26"/>
    </row>
    <row r="27" spans="1:15" ht="11.25">
      <c r="A27" s="20"/>
      <c r="B27" s="29" t="s">
        <v>475</v>
      </c>
      <c r="C27" s="20"/>
      <c r="D27" s="20"/>
      <c r="E27" s="20"/>
      <c r="F27" s="33">
        <f>SUM('06'!F113)</f>
        <v>2648686.55</v>
      </c>
      <c r="G27" s="33">
        <f>SUM('06'!G113)</f>
        <v>1502480.55</v>
      </c>
      <c r="H27" s="22"/>
      <c r="I27" s="33">
        <f>SUM('06'!I113)</f>
        <v>488542</v>
      </c>
      <c r="J27" s="33">
        <f>SUM('06'!J113)</f>
        <v>657664</v>
      </c>
      <c r="K27" s="26"/>
      <c r="L27" s="26"/>
      <c r="M27" s="26"/>
      <c r="N27" s="26"/>
      <c r="O27" s="26"/>
    </row>
    <row r="28" spans="1:15" ht="11.25">
      <c r="A28" s="20"/>
      <c r="B28" s="20"/>
      <c r="C28" s="20"/>
      <c r="D28" s="20"/>
      <c r="E28" s="20"/>
      <c r="F28" s="22"/>
      <c r="G28" s="22"/>
      <c r="H28" s="22"/>
      <c r="I28" s="22"/>
      <c r="J28" s="22"/>
      <c r="K28" s="26"/>
      <c r="L28" s="26"/>
      <c r="M28" s="26"/>
      <c r="N28" s="26"/>
      <c r="O28" s="26"/>
    </row>
    <row r="29" spans="1:15" ht="11.25">
      <c r="A29" s="20"/>
      <c r="B29" s="29" t="s">
        <v>439</v>
      </c>
      <c r="C29" s="20"/>
      <c r="D29" s="20"/>
      <c r="E29" s="20"/>
      <c r="F29" s="22"/>
      <c r="G29" s="22"/>
      <c r="H29" s="22"/>
      <c r="I29" s="22"/>
      <c r="J29" s="22"/>
      <c r="K29" s="26"/>
      <c r="L29" s="26"/>
      <c r="M29" s="26"/>
      <c r="N29" s="26"/>
      <c r="O29" s="26"/>
    </row>
    <row r="30" spans="1:15" ht="11.25">
      <c r="A30" s="20"/>
      <c r="B30" s="20" t="s">
        <v>485</v>
      </c>
      <c r="C30" s="20"/>
      <c r="D30" s="20"/>
      <c r="E30" s="20"/>
      <c r="F30" s="33">
        <f>SUM('07-07252'!F593)</f>
        <v>13406261</v>
      </c>
      <c r="G30" s="33">
        <f>SUM('07-07252'!G593)</f>
        <v>11934829</v>
      </c>
      <c r="H30" s="33"/>
      <c r="I30" s="33"/>
      <c r="J30" s="33">
        <f>SUM('07-07252'!J593)</f>
        <v>1471432</v>
      </c>
      <c r="K30" s="26"/>
      <c r="L30" s="26"/>
      <c r="M30" s="26"/>
      <c r="N30" s="26"/>
      <c r="O30" s="26"/>
    </row>
    <row r="31" spans="1:15" ht="11.25">
      <c r="A31" s="20"/>
      <c r="B31" s="20" t="s">
        <v>484</v>
      </c>
      <c r="C31" s="20"/>
      <c r="D31" s="20"/>
      <c r="E31" s="20"/>
      <c r="F31" s="33">
        <f>SUM('07-07241'!F233)</f>
        <v>3976737</v>
      </c>
      <c r="G31" s="33">
        <f>SUM('07-07241'!G233)</f>
        <v>3871937</v>
      </c>
      <c r="H31" s="33">
        <f>SUM('07-07241'!H233)</f>
        <v>104800</v>
      </c>
      <c r="I31" s="33"/>
      <c r="J31" s="33"/>
      <c r="K31" s="26"/>
      <c r="L31" s="26"/>
      <c r="M31" s="26"/>
      <c r="N31" s="26"/>
      <c r="O31" s="26"/>
    </row>
    <row r="32" spans="1:15" ht="11.25">
      <c r="A32" s="20"/>
      <c r="B32" s="20" t="s">
        <v>486</v>
      </c>
      <c r="C32" s="20"/>
      <c r="D32" s="20"/>
      <c r="E32" s="20"/>
      <c r="F32" s="33">
        <f>SUM('07-07244'!F473)</f>
        <v>1627212.2000000002</v>
      </c>
      <c r="G32" s="33">
        <f>SUM('07-07244'!G473)</f>
        <v>1359509.08</v>
      </c>
      <c r="H32" s="33">
        <f>SUM('07-07244'!H473)</f>
        <v>267703.12</v>
      </c>
      <c r="I32" s="22"/>
      <c r="J32" s="33"/>
      <c r="K32" s="26"/>
      <c r="L32" s="26"/>
      <c r="M32" s="26"/>
      <c r="N32" s="26"/>
      <c r="O32" s="26"/>
    </row>
    <row r="33" spans="1:15" ht="11.25">
      <c r="A33" s="20"/>
      <c r="B33" s="29"/>
      <c r="C33" s="20"/>
      <c r="D33" s="20"/>
      <c r="E33" s="20"/>
      <c r="F33" s="22"/>
      <c r="G33" s="22"/>
      <c r="H33" s="22"/>
      <c r="I33" s="22"/>
      <c r="J33" s="22"/>
      <c r="K33" s="26"/>
      <c r="L33" s="26"/>
      <c r="M33" s="26"/>
      <c r="N33" s="26"/>
      <c r="O33" s="26"/>
    </row>
    <row r="34" spans="1:15" ht="11.25">
      <c r="A34" s="20"/>
      <c r="B34" s="29" t="s">
        <v>492</v>
      </c>
      <c r="C34" s="20"/>
      <c r="D34" s="20"/>
      <c r="E34" s="20"/>
      <c r="F34" s="33">
        <f>SUM('08'!F47)</f>
        <v>1000000</v>
      </c>
      <c r="G34" s="33">
        <f>SUM('08'!G47)</f>
        <v>1000000</v>
      </c>
      <c r="H34" s="22"/>
      <c r="I34" s="22"/>
      <c r="J34" s="22"/>
      <c r="K34" s="26"/>
      <c r="L34" s="26"/>
      <c r="M34" s="26"/>
      <c r="N34" s="26"/>
      <c r="O34" s="26"/>
    </row>
    <row r="35" spans="1:15" ht="11.25">
      <c r="A35" s="20"/>
      <c r="B35" s="29"/>
      <c r="C35" s="20"/>
      <c r="D35" s="20"/>
      <c r="E35" s="20"/>
      <c r="F35" s="22"/>
      <c r="G35" s="22"/>
      <c r="H35" s="22"/>
      <c r="I35" s="22"/>
      <c r="J35" s="22"/>
      <c r="K35" s="26"/>
      <c r="L35" s="26"/>
      <c r="M35" s="26"/>
      <c r="N35" s="26"/>
      <c r="O35" s="26"/>
    </row>
    <row r="36" spans="1:15" ht="11.25">
      <c r="A36" s="20"/>
      <c r="B36" s="29" t="s">
        <v>470</v>
      </c>
      <c r="C36" s="20"/>
      <c r="D36" s="20"/>
      <c r="E36" s="20"/>
      <c r="F36" s="33">
        <f>SUM('11'!F47)</f>
        <v>1438406</v>
      </c>
      <c r="G36" s="33">
        <f>SUM('11'!G47)</f>
        <v>1438406</v>
      </c>
      <c r="H36" s="22"/>
      <c r="I36" s="22"/>
      <c r="J36" s="22"/>
      <c r="K36" s="26"/>
      <c r="L36" s="26"/>
      <c r="M36" s="26"/>
      <c r="N36" s="26"/>
      <c r="O36" s="26"/>
    </row>
    <row r="37" spans="1:15" ht="11.25">
      <c r="A37" s="20"/>
      <c r="B37" s="20"/>
      <c r="C37" s="20"/>
      <c r="D37" s="20"/>
      <c r="E37" s="20"/>
      <c r="F37" s="22"/>
      <c r="G37" s="22"/>
      <c r="H37" s="22"/>
      <c r="I37" s="22"/>
      <c r="J37" s="22"/>
      <c r="K37" s="26"/>
      <c r="L37" s="26"/>
      <c r="M37" s="26"/>
      <c r="N37" s="26"/>
      <c r="O37" s="26"/>
    </row>
    <row r="38" spans="1:15" ht="11.25">
      <c r="A38" s="20"/>
      <c r="B38" s="29" t="s">
        <v>469</v>
      </c>
      <c r="C38" s="20"/>
      <c r="D38" s="20"/>
      <c r="E38" s="20"/>
      <c r="F38" s="33">
        <f>SUM('12'!F47)</f>
        <v>648819</v>
      </c>
      <c r="G38" s="33">
        <f>SUM('12'!G47)</f>
        <v>648819</v>
      </c>
      <c r="H38" s="22"/>
      <c r="I38" s="22"/>
      <c r="J38" s="22"/>
      <c r="K38" s="26"/>
      <c r="L38" s="26"/>
      <c r="M38" s="26"/>
      <c r="N38" s="26"/>
      <c r="O38" s="26"/>
    </row>
    <row r="39" spans="1:15" ht="11.25">
      <c r="A39" s="20"/>
      <c r="B39" s="29"/>
      <c r="C39" s="20"/>
      <c r="D39" s="20"/>
      <c r="E39" s="20"/>
      <c r="F39" s="22"/>
      <c r="G39" s="22"/>
      <c r="H39" s="22"/>
      <c r="I39" s="22"/>
      <c r="J39" s="22"/>
      <c r="K39" s="26"/>
      <c r="L39" s="26"/>
      <c r="M39" s="26"/>
      <c r="N39" s="26"/>
      <c r="O39" s="26"/>
    </row>
    <row r="40" spans="1:15" ht="11.25">
      <c r="A40" s="20"/>
      <c r="B40" s="29" t="s">
        <v>59</v>
      </c>
      <c r="C40" s="20"/>
      <c r="D40" s="20"/>
      <c r="E40" s="20"/>
      <c r="F40" s="33">
        <f>SUM(SB!F47)</f>
        <v>3531785</v>
      </c>
      <c r="G40" s="33">
        <f>SUM(SB!G47)</f>
        <v>3531785</v>
      </c>
      <c r="H40" s="22"/>
      <c r="I40" s="22"/>
      <c r="J40" s="22"/>
      <c r="K40" s="26"/>
      <c r="L40" s="26"/>
      <c r="M40" s="26"/>
      <c r="N40" s="26"/>
      <c r="O40" s="26"/>
    </row>
    <row r="41" spans="1:15" ht="11.25">
      <c r="A41" s="20"/>
      <c r="B41" s="20"/>
      <c r="C41" s="20"/>
      <c r="D41" s="20"/>
      <c r="E41" s="20"/>
      <c r="F41" s="22"/>
      <c r="G41" s="22"/>
      <c r="H41" s="22"/>
      <c r="I41" s="22"/>
      <c r="J41" s="22"/>
      <c r="K41" s="26"/>
      <c r="L41" s="26"/>
      <c r="M41" s="26"/>
      <c r="N41" s="26"/>
      <c r="O41" s="26"/>
    </row>
    <row r="42" spans="1:15" ht="11.25">
      <c r="A42" s="20"/>
      <c r="B42" s="29" t="s">
        <v>67</v>
      </c>
      <c r="C42" s="20"/>
      <c r="D42" s="20"/>
      <c r="E42" s="20"/>
      <c r="F42" s="33">
        <f>SUM('SD - APOYOS'!F45)</f>
        <v>1500000</v>
      </c>
      <c r="G42" s="33">
        <f>SUM('SD - APOYOS'!G45)</f>
        <v>1500000</v>
      </c>
      <c r="H42" s="22"/>
      <c r="I42" s="22"/>
      <c r="J42" s="22"/>
      <c r="K42" s="26"/>
      <c r="L42" s="26"/>
      <c r="M42" s="26"/>
      <c r="N42" s="26"/>
      <c r="O42" s="26"/>
    </row>
    <row r="43" spans="1:15" ht="11.25">
      <c r="A43" s="20"/>
      <c r="B43" s="29"/>
      <c r="C43" s="20"/>
      <c r="D43" s="20"/>
      <c r="E43" s="20"/>
      <c r="F43" s="22"/>
      <c r="G43" s="22"/>
      <c r="H43" s="22"/>
      <c r="I43" s="22"/>
      <c r="J43" s="22"/>
      <c r="K43" s="26"/>
      <c r="L43" s="26"/>
      <c r="M43" s="26"/>
      <c r="N43" s="26"/>
      <c r="O43" s="26"/>
    </row>
    <row r="44" spans="1:15" ht="11.25">
      <c r="A44" s="20"/>
      <c r="B44" s="29"/>
      <c r="C44" s="20"/>
      <c r="D44" s="20"/>
      <c r="E44" s="20"/>
      <c r="F44" s="33"/>
      <c r="G44" s="33"/>
      <c r="H44" s="22"/>
      <c r="I44" s="22"/>
      <c r="J44" s="22"/>
      <c r="K44" s="26"/>
      <c r="L44" s="26"/>
      <c r="M44" s="26"/>
      <c r="N44" s="26"/>
      <c r="O44" s="26"/>
    </row>
    <row r="45" spans="1:15" ht="11.25">
      <c r="A45" s="20"/>
      <c r="B45" s="29"/>
      <c r="C45" s="20"/>
      <c r="D45" s="20"/>
      <c r="E45" s="20"/>
      <c r="F45" s="33"/>
      <c r="G45" s="33"/>
      <c r="H45" s="33"/>
      <c r="I45" s="22"/>
      <c r="J45" s="22"/>
      <c r="K45" s="26"/>
      <c r="L45" s="26"/>
      <c r="M45" s="26"/>
      <c r="N45" s="26"/>
      <c r="O45" s="26"/>
    </row>
    <row r="46" spans="1:15" ht="11.25">
      <c r="A46" s="21"/>
      <c r="B46" s="21"/>
      <c r="C46" s="21"/>
      <c r="D46" s="21"/>
      <c r="E46" s="21"/>
      <c r="F46" s="23"/>
      <c r="G46" s="23"/>
      <c r="H46" s="23"/>
      <c r="I46" s="23"/>
      <c r="J46" s="23"/>
      <c r="K46" s="27"/>
      <c r="L46" s="27"/>
      <c r="M46" s="27"/>
      <c r="N46" s="27"/>
      <c r="O46" s="27"/>
    </row>
    <row r="47" spans="2:10" ht="11.25">
      <c r="B47" s="2" t="s">
        <v>34</v>
      </c>
      <c r="F47" s="24">
        <f>SUM(F16:F46)</f>
        <v>52246933.75</v>
      </c>
      <c r="G47" s="24">
        <f>SUM(G16:G46)</f>
        <v>47946848.53</v>
      </c>
      <c r="H47" s="24">
        <f>SUM(H16:H46)</f>
        <v>1432747.2200000002</v>
      </c>
      <c r="I47" s="24">
        <f>SUM(I16:I46)</f>
        <v>488542</v>
      </c>
      <c r="J47" s="24">
        <f>SUM(J16:J46)</f>
        <v>2378796</v>
      </c>
    </row>
    <row r="48" spans="2:10" ht="11.25">
      <c r="B48" s="2" t="s">
        <v>26</v>
      </c>
      <c r="F48" s="24"/>
      <c r="G48" s="24"/>
      <c r="H48" s="24"/>
      <c r="I48" s="24"/>
      <c r="J48" s="24"/>
    </row>
    <row r="49" spans="2:10" ht="11.25">
      <c r="B49" s="2" t="s">
        <v>27</v>
      </c>
      <c r="F49" s="31">
        <f>SUM(F47)</f>
        <v>52246933.75</v>
      </c>
      <c r="G49" s="31">
        <f>SUM(G47)</f>
        <v>47946848.53</v>
      </c>
      <c r="H49" s="31">
        <f>SUM(H47)</f>
        <v>1432747.2200000002</v>
      </c>
      <c r="I49" s="31">
        <f>SUM(I47)</f>
        <v>488542</v>
      </c>
      <c r="J49" s="31">
        <f>SUM(J47)</f>
        <v>2378796</v>
      </c>
    </row>
    <row r="54" spans="2:14" ht="11.25">
      <c r="B54" s="84" t="s">
        <v>28</v>
      </c>
      <c r="C54" s="84"/>
      <c r="D54" s="84"/>
      <c r="K54" s="84" t="s">
        <v>79</v>
      </c>
      <c r="L54" s="84"/>
      <c r="M54" s="84"/>
      <c r="N54" s="84"/>
    </row>
    <row r="55" spans="2:14" ht="11.25">
      <c r="B55" s="84" t="s">
        <v>29</v>
      </c>
      <c r="C55" s="84"/>
      <c r="D55" s="84"/>
      <c r="K55" s="84" t="s">
        <v>31</v>
      </c>
      <c r="L55" s="84"/>
      <c r="M55" s="84"/>
      <c r="N55" s="84"/>
    </row>
    <row r="56" spans="2:4" ht="11.25">
      <c r="B56" s="96"/>
      <c r="C56" s="96"/>
      <c r="D56" s="96"/>
    </row>
    <row r="57" spans="1:15" ht="12.75">
      <c r="A57" s="47"/>
      <c r="B57" s="47"/>
      <c r="C57" s="43"/>
      <c r="D57" s="47"/>
      <c r="E57" s="47"/>
      <c r="F57" s="48"/>
      <c r="G57" s="36"/>
      <c r="H57" s="47"/>
      <c r="I57" s="47"/>
      <c r="J57" s="47"/>
      <c r="K57" s="47"/>
      <c r="L57" s="47"/>
      <c r="M57" s="47"/>
      <c r="N57" s="47"/>
      <c r="O57" s="47"/>
    </row>
    <row r="58" spans="1:15" ht="12.75">
      <c r="A58" s="47"/>
      <c r="B58" s="47"/>
      <c r="C58" s="43"/>
      <c r="D58" s="47"/>
      <c r="E58" s="47"/>
      <c r="F58" s="2"/>
      <c r="G58" s="82"/>
      <c r="H58" s="82"/>
      <c r="I58" s="47"/>
      <c r="J58" s="47"/>
      <c r="K58" s="47"/>
      <c r="L58" s="48"/>
      <c r="M58" s="49"/>
      <c r="N58" s="50"/>
      <c r="O58" s="47"/>
    </row>
    <row r="59" spans="1:15" ht="12.75">
      <c r="A59" s="47"/>
      <c r="B59" s="47"/>
      <c r="C59" s="43"/>
      <c r="D59" s="47"/>
      <c r="E59" s="47"/>
      <c r="F59" s="48"/>
      <c r="G59" s="36"/>
      <c r="H59" s="47"/>
      <c r="I59" s="47"/>
      <c r="J59" s="47"/>
      <c r="K59" s="47"/>
      <c r="L59" s="51"/>
      <c r="M59" s="51"/>
      <c r="N59" s="50"/>
      <c r="O59" s="52"/>
    </row>
    <row r="60" spans="1:15" ht="12.75">
      <c r="A60" s="47"/>
      <c r="B60" s="47"/>
      <c r="C60" s="43"/>
      <c r="D60" s="47"/>
      <c r="E60" s="47"/>
      <c r="F60" s="48"/>
      <c r="G60" s="83"/>
      <c r="H60" s="47"/>
      <c r="I60" s="47"/>
      <c r="J60" s="47"/>
      <c r="K60" s="47"/>
      <c r="L60" s="49"/>
      <c r="M60" s="49"/>
      <c r="N60" s="49"/>
      <c r="O60" s="47"/>
    </row>
    <row r="61" spans="1:15" ht="12.75">
      <c r="A61" s="47"/>
      <c r="B61" s="47"/>
      <c r="C61" s="53"/>
      <c r="D61" s="47"/>
      <c r="E61" s="47"/>
      <c r="F61" s="47"/>
      <c r="G61" s="47"/>
      <c r="H61" s="47"/>
      <c r="I61" s="47"/>
      <c r="J61" s="47"/>
      <c r="K61" s="47"/>
      <c r="L61" s="49"/>
      <c r="M61" s="49"/>
      <c r="N61" s="54"/>
      <c r="O61" s="52"/>
    </row>
    <row r="62" spans="1:15" ht="12.75">
      <c r="A62" s="47"/>
      <c r="B62" s="55"/>
      <c r="C62" s="4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</sheetData>
  <mergeCells count="15">
    <mergeCell ref="K55:N55"/>
    <mergeCell ref="B55:D55"/>
    <mergeCell ref="B56:D56"/>
    <mergeCell ref="K54:N54"/>
    <mergeCell ref="B54:D54"/>
    <mergeCell ref="K13:L13"/>
    <mergeCell ref="M13:N13"/>
    <mergeCell ref="D12:E12"/>
    <mergeCell ref="F12:J12"/>
    <mergeCell ref="K11:N12"/>
    <mergeCell ref="A1:O1"/>
    <mergeCell ref="A2:O2"/>
    <mergeCell ref="A4:O4"/>
    <mergeCell ref="A6:O6"/>
    <mergeCell ref="M3:N3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8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5" ht="12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12.7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ht="12.7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2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3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1:35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</row>
    <row r="11" spans="1:35" ht="12.75">
      <c r="A11" s="58" t="s">
        <v>14</v>
      </c>
      <c r="B11" s="59" t="s">
        <v>492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</row>
    <row r="12" spans="1:35" ht="12.7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ht="12.75">
      <c r="A13" s="67" t="s">
        <v>493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5" ht="12.75">
      <c r="A17" s="32" t="s">
        <v>798</v>
      </c>
      <c r="B17" s="45" t="s">
        <v>494</v>
      </c>
      <c r="C17" s="32" t="s">
        <v>62</v>
      </c>
      <c r="D17" s="32"/>
      <c r="E17" s="32"/>
      <c r="F17" s="34">
        <v>500000</v>
      </c>
      <c r="G17" s="34">
        <v>500000</v>
      </c>
      <c r="H17" s="34"/>
      <c r="I17" s="34"/>
      <c r="J17" s="34"/>
      <c r="K17" s="35"/>
      <c r="L17" s="35"/>
      <c r="M17" s="35"/>
      <c r="N17" s="35"/>
      <c r="O17" s="35" t="s">
        <v>51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35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</row>
    <row r="25" spans="1:35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35" ht="12.75">
      <c r="A26" s="32" t="s">
        <v>799</v>
      </c>
      <c r="B26" s="45" t="s">
        <v>495</v>
      </c>
      <c r="C26" s="32" t="s">
        <v>62</v>
      </c>
      <c r="D26" s="32"/>
      <c r="E26" s="32"/>
      <c r="F26" s="34">
        <v>500000</v>
      </c>
      <c r="G26" s="34">
        <v>500000</v>
      </c>
      <c r="H26" s="34"/>
      <c r="I26" s="34"/>
      <c r="J26" s="34"/>
      <c r="K26" s="35"/>
      <c r="L26" s="35"/>
      <c r="M26" s="35"/>
      <c r="N26" s="35"/>
      <c r="O26" s="35" t="s">
        <v>51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2:35" ht="12.75">
      <c r="B45" s="51" t="s">
        <v>34</v>
      </c>
      <c r="F45" s="73">
        <f>SUM(F16:F44)</f>
        <v>1000000</v>
      </c>
      <c r="G45" s="73">
        <f>SUM(G16:G44)</f>
        <v>1000000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2:35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2:35" ht="12.75">
      <c r="B47" s="51" t="s">
        <v>27</v>
      </c>
      <c r="F47" s="74">
        <f>SUM(F45)</f>
        <v>1000000</v>
      </c>
      <c r="G47" s="74">
        <f>SUM(G45)</f>
        <v>1000000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6:35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6:35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6:35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6:35" ht="12.75"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2:35" ht="12.75">
      <c r="B52" s="97" t="s">
        <v>28</v>
      </c>
      <c r="C52" s="97"/>
      <c r="D52" s="97"/>
      <c r="K52" s="97" t="s">
        <v>79</v>
      </c>
      <c r="L52" s="97"/>
      <c r="M52" s="97"/>
      <c r="N52" s="97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2:35" ht="12.75">
      <c r="B53" s="97" t="s">
        <v>29</v>
      </c>
      <c r="C53" s="97"/>
      <c r="D53" s="97"/>
      <c r="K53" s="97" t="s">
        <v>31</v>
      </c>
      <c r="L53" s="97"/>
      <c r="M53" s="97"/>
      <c r="N53" s="97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35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1:35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1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1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1:15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15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1:15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1:15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5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5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1:15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1:15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5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1:15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5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1:15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15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1:15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</sheetData>
  <mergeCells count="14">
    <mergeCell ref="K52:N52"/>
    <mergeCell ref="M3:N3"/>
    <mergeCell ref="K13:L13"/>
    <mergeCell ref="M13:N13"/>
    <mergeCell ref="K53:N53"/>
    <mergeCell ref="B53:D53"/>
    <mergeCell ref="A1:O1"/>
    <mergeCell ref="A2:O2"/>
    <mergeCell ref="A4:O4"/>
    <mergeCell ref="A6:O6"/>
    <mergeCell ref="D12:E12"/>
    <mergeCell ref="F12:J12"/>
    <mergeCell ref="K11:N12"/>
    <mergeCell ref="B52:D5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68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9" ht="12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ht="12.7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2.7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ht="12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39" ht="12.75">
      <c r="A11" s="58" t="s">
        <v>14</v>
      </c>
      <c r="B11" s="59" t="s">
        <v>470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39" ht="12.7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39" ht="12.75">
      <c r="A13" s="67" t="s">
        <v>72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ht="12.75">
      <c r="A17" s="32" t="s">
        <v>800</v>
      </c>
      <c r="B17" s="45" t="s">
        <v>471</v>
      </c>
      <c r="C17" s="32"/>
      <c r="D17" s="32"/>
      <c r="E17" s="32"/>
      <c r="F17" s="34">
        <v>1438406</v>
      </c>
      <c r="G17" s="34">
        <v>1438406</v>
      </c>
      <c r="H17" s="34"/>
      <c r="I17" s="34"/>
      <c r="J17" s="34"/>
      <c r="K17" s="35"/>
      <c r="L17" s="35"/>
      <c r="M17" s="35"/>
      <c r="N17" s="35"/>
      <c r="O17" s="35" t="s">
        <v>51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39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spans="1:39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spans="1:39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  <row r="38" spans="1:39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39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2:39" ht="12.75">
      <c r="B45" s="51" t="s">
        <v>34</v>
      </c>
      <c r="F45" s="73">
        <f>SUM(F16:F44)</f>
        <v>1438406</v>
      </c>
      <c r="G45" s="73">
        <f>SUM(G16:G44)</f>
        <v>1438406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2:39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2:39" ht="12.75">
      <c r="B47" s="51" t="s">
        <v>27</v>
      </c>
      <c r="F47" s="74">
        <f>SUM(F45)</f>
        <v>1438406</v>
      </c>
      <c r="G47" s="74">
        <f>SUM(G45)</f>
        <v>1438406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6:39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6:39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</row>
    <row r="50" spans="16:39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6:39" ht="12.75"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2:39" ht="12.75">
      <c r="B52" s="97" t="s">
        <v>28</v>
      </c>
      <c r="C52" s="97"/>
      <c r="D52" s="97"/>
      <c r="K52" s="97" t="s">
        <v>79</v>
      </c>
      <c r="L52" s="97"/>
      <c r="M52" s="97"/>
      <c r="N52" s="97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2:39" ht="12.75">
      <c r="B53" s="97" t="s">
        <v>29</v>
      </c>
      <c r="C53" s="97"/>
      <c r="D53" s="97"/>
      <c r="K53" s="97" t="s">
        <v>31</v>
      </c>
      <c r="L53" s="97"/>
      <c r="M53" s="97"/>
      <c r="N53" s="97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</row>
    <row r="60" spans="1:39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</row>
    <row r="61" spans="1:39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1:39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</row>
    <row r="66" spans="1:39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</row>
    <row r="67" spans="1:39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1:39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</row>
    <row r="69" spans="1:39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</row>
    <row r="70" spans="1:1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1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1:15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15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1:15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1:15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5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5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1:15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1:15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5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1:15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5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1:15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15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1:15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</sheetData>
  <mergeCells count="14">
    <mergeCell ref="A1:O1"/>
    <mergeCell ref="A2:O2"/>
    <mergeCell ref="A4:O4"/>
    <mergeCell ref="A6:O6"/>
    <mergeCell ref="M3:N3"/>
    <mergeCell ref="F12:J12"/>
    <mergeCell ref="K11:N12"/>
    <mergeCell ref="B52:D52"/>
    <mergeCell ref="K53:N53"/>
    <mergeCell ref="B53:D53"/>
    <mergeCell ref="K52:N52"/>
    <mergeCell ref="K13:L13"/>
    <mergeCell ref="M13:N13"/>
    <mergeCell ref="D12:E1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71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0" ht="12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2.7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2.7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2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</row>
    <row r="11" spans="1:30" ht="12.75">
      <c r="A11" s="58" t="s">
        <v>14</v>
      </c>
      <c r="B11" s="59" t="s">
        <v>469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12.7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2.75">
      <c r="A13" s="67" t="s">
        <v>72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2.75">
      <c r="A17" s="32" t="s">
        <v>801</v>
      </c>
      <c r="B17" s="45" t="s">
        <v>472</v>
      </c>
      <c r="C17" s="32"/>
      <c r="D17" s="32"/>
      <c r="E17" s="32"/>
      <c r="F17" s="34">
        <v>648819</v>
      </c>
      <c r="G17" s="34">
        <v>648819</v>
      </c>
      <c r="H17" s="34"/>
      <c r="I17" s="34"/>
      <c r="J17" s="34"/>
      <c r="K17" s="35"/>
      <c r="L17" s="35"/>
      <c r="M17" s="35"/>
      <c r="N17" s="35"/>
      <c r="O17" s="35" t="s">
        <v>51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30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30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1:30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</row>
    <row r="37" spans="1:30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</row>
    <row r="38" spans="1:30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30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2:30" ht="12.75">
      <c r="B45" s="51" t="s">
        <v>34</v>
      </c>
      <c r="F45" s="73">
        <f>SUM(F16:F44)</f>
        <v>648819</v>
      </c>
      <c r="G45" s="73">
        <f>SUM(G16:G44)</f>
        <v>648819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</row>
    <row r="46" spans="2:30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2:30" ht="12.75">
      <c r="B47" s="51" t="s">
        <v>27</v>
      </c>
      <c r="F47" s="74">
        <f>SUM(F45)</f>
        <v>648819</v>
      </c>
      <c r="G47" s="74">
        <f>SUM(G45)</f>
        <v>648819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</row>
    <row r="48" spans="16:30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6:30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6:30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6:30" ht="12.75"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2:30" ht="12.75">
      <c r="B52" s="97" t="s">
        <v>28</v>
      </c>
      <c r="C52" s="97"/>
      <c r="D52" s="97"/>
      <c r="K52" s="97" t="s">
        <v>79</v>
      </c>
      <c r="L52" s="97"/>
      <c r="M52" s="97"/>
      <c r="N52" s="97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2:30" ht="12.75">
      <c r="B53" s="97" t="s">
        <v>29</v>
      </c>
      <c r="C53" s="97"/>
      <c r="D53" s="97"/>
      <c r="K53" s="97" t="s">
        <v>31</v>
      </c>
      <c r="L53" s="97"/>
      <c r="M53" s="97"/>
      <c r="N53" s="97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</row>
    <row r="55" spans="1:30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</row>
    <row r="57" spans="1:30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</row>
    <row r="58" spans="1:30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</row>
    <row r="59" spans="1:30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</row>
    <row r="60" spans="1:30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</row>
    <row r="61" spans="1:30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</row>
    <row r="62" spans="1:30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</row>
    <row r="63" spans="1:30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</row>
    <row r="66" spans="1:30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</row>
    <row r="67" spans="1:30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</row>
    <row r="68" spans="1:30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</row>
    <row r="69" spans="1:30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</row>
    <row r="70" spans="1:30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</row>
    <row r="71" spans="1:30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</row>
    <row r="72" spans="1:30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</row>
    <row r="73" spans="1:30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</row>
    <row r="74" spans="1:30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</row>
    <row r="75" spans="1:30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</row>
    <row r="76" spans="1:30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30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</row>
    <row r="78" spans="1:30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</row>
    <row r="80" spans="1:30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</row>
    <row r="81" spans="1:30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</row>
    <row r="82" spans="1:30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</row>
    <row r="83" spans="1:30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</row>
    <row r="84" spans="1:30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</row>
    <row r="85" spans="1:30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</row>
    <row r="86" spans="1:30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</row>
    <row r="87" spans="1:30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</row>
    <row r="88" spans="1:30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</row>
    <row r="90" spans="1:30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</row>
    <row r="91" spans="1:30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</row>
    <row r="92" spans="1:30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</row>
    <row r="93" spans="1:30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</row>
    <row r="97" spans="1:30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</row>
    <row r="98" spans="1:30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0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</row>
    <row r="100" spans="1:30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</row>
    <row r="101" spans="1:30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</row>
    <row r="102" spans="1:30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</row>
    <row r="103" spans="1:30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</row>
    <row r="104" spans="1:30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</row>
    <row r="105" spans="1:30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</row>
    <row r="106" spans="1:30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</row>
    <row r="107" spans="1:30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</row>
    <row r="108" spans="1:30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</row>
    <row r="109" spans="1:30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</row>
    <row r="110" spans="1:30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</row>
    <row r="111" spans="1:30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</row>
    <row r="112" spans="1:30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</row>
    <row r="113" spans="1:30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</row>
    <row r="115" spans="1:30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</row>
    <row r="116" spans="1:30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</row>
    <row r="117" spans="1:30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</row>
    <row r="118" spans="1:30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</row>
    <row r="119" spans="1:30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</row>
    <row r="120" spans="1:30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</row>
    <row r="121" spans="1:30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</row>
    <row r="122" spans="1:30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</row>
    <row r="123" spans="1:30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</row>
    <row r="124" spans="1:30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</row>
    <row r="125" spans="1:30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</row>
    <row r="126" spans="1:30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</row>
    <row r="127" spans="1:30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</row>
    <row r="128" spans="1:30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</row>
    <row r="129" spans="1:30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</row>
    <row r="130" spans="1:30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</row>
    <row r="131" spans="1:30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</row>
    <row r="132" spans="1:30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</row>
    <row r="133" spans="1:30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</row>
    <row r="134" spans="1:30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</row>
    <row r="135" spans="1:30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</row>
    <row r="136" spans="1:30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</row>
    <row r="137" spans="1:30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</row>
    <row r="138" spans="1:30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</row>
    <row r="139" spans="1:30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</row>
    <row r="140" spans="1:30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</row>
    <row r="141" spans="1:30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</row>
    <row r="142" spans="1:30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</row>
    <row r="143" spans="1:30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</row>
    <row r="144" spans="1:30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</row>
    <row r="145" spans="1:30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</row>
    <row r="146" spans="1:30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</row>
    <row r="147" spans="1:30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</row>
    <row r="148" spans="1:30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</row>
    <row r="149" spans="1:30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</row>
    <row r="150" spans="1:30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</row>
    <row r="151" spans="1:30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</row>
    <row r="152" spans="1:30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</row>
    <row r="153" spans="1:30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</row>
    <row r="154" spans="1:30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</row>
    <row r="155" spans="1:30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</row>
    <row r="156" spans="1:30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</row>
    <row r="157" spans="1:30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</row>
    <row r="158" spans="1:30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</row>
    <row r="159" spans="1:30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</row>
    <row r="160" spans="1:30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</row>
    <row r="161" spans="1:30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</row>
    <row r="162" spans="1:30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</row>
    <row r="163" spans="1:30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</row>
    <row r="164" spans="1:30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</row>
    <row r="165" spans="1:30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</row>
    <row r="166" spans="1:30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</row>
    <row r="167" spans="1:30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</row>
    <row r="168" spans="1:30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</row>
    <row r="169" spans="1:30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</row>
    <row r="170" spans="1:30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</row>
    <row r="171" spans="1:30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1:30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</row>
    <row r="173" spans="1:30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</row>
    <row r="174" spans="1:30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</row>
    <row r="175" spans="1:30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</row>
    <row r="176" spans="1:30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</row>
    <row r="177" spans="1:30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</row>
    <row r="178" spans="1:30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</row>
    <row r="179" spans="1:30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</row>
    <row r="180" spans="1:30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</row>
    <row r="181" spans="1:30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</row>
    <row r="182" spans="1:30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</row>
    <row r="183" spans="1:30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</row>
    <row r="184" spans="1:30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</row>
    <row r="185" spans="1:30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</row>
    <row r="186" spans="1:30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</row>
    <row r="187" spans="1:30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</row>
    <row r="188" spans="1:30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</row>
    <row r="189" spans="1:30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</row>
    <row r="190" spans="1:30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</row>
    <row r="191" spans="1:30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</row>
    <row r="192" spans="1:30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</row>
    <row r="193" spans="1:30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</row>
    <row r="194" spans="1:30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</row>
    <row r="195" spans="1:30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</row>
    <row r="196" spans="1:30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</row>
    <row r="197" spans="1:30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</row>
    <row r="198" spans="1:30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</row>
    <row r="199" spans="1:30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</row>
    <row r="200" spans="1:30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</row>
    <row r="201" spans="1:30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</row>
    <row r="202" spans="1:30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</row>
    <row r="203" spans="1:30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</row>
    <row r="204" spans="1:30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</row>
    <row r="205" spans="1:30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</row>
    <row r="206" spans="1:30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</row>
    <row r="207" spans="1:30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</row>
    <row r="208" spans="1:30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</row>
    <row r="209" spans="1:30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</row>
    <row r="210" spans="1:30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</row>
    <row r="211" spans="1:30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</row>
    <row r="212" spans="1:30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</row>
    <row r="213" spans="1:30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</row>
    <row r="214" spans="1:30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</row>
    <row r="215" spans="1:30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</row>
    <row r="216" spans="1:30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</row>
    <row r="217" spans="1:30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</row>
    <row r="218" spans="1:30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</row>
    <row r="219" spans="1:30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</row>
    <row r="220" spans="1:30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</row>
    <row r="221" spans="1:30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</row>
    <row r="222" spans="1:30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</row>
    <row r="223" spans="1:30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</row>
    <row r="224" spans="1:30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</row>
    <row r="225" spans="1:30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</row>
    <row r="226" spans="1:30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</row>
    <row r="227" spans="1:30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</row>
    <row r="228" spans="1:30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</row>
    <row r="229" spans="1:30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</row>
    <row r="230" spans="1:30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</row>
    <row r="231" spans="1:30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</row>
    <row r="232" spans="1:30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</row>
    <row r="233" spans="1:30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</row>
    <row r="234" spans="1:30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</row>
    <row r="235" spans="1:30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</row>
    <row r="236" spans="1:30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</row>
    <row r="237" spans="1:30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</row>
    <row r="238" spans="1:30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</row>
    <row r="239" spans="1:30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</row>
    <row r="240" spans="1:30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</row>
    <row r="241" spans="1:30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</row>
    <row r="242" spans="1:30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</row>
    <row r="243" spans="1:30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</row>
    <row r="244" spans="1:30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</row>
    <row r="245" spans="1:30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</row>
    <row r="246" spans="1:30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</row>
    <row r="247" spans="1:30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</row>
    <row r="248" spans="1:30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</row>
    <row r="249" spans="1:30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</row>
    <row r="250" spans="1:30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</row>
    <row r="251" spans="1:30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</row>
    <row r="252" spans="1:30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</row>
    <row r="253" spans="1:30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</row>
    <row r="254" spans="1:30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</row>
    <row r="255" spans="1:30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</row>
    <row r="256" spans="1:30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</row>
    <row r="257" spans="1:30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</row>
    <row r="258" spans="1:30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</row>
    <row r="259" spans="1:30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</row>
    <row r="260" spans="1:30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</row>
    <row r="261" spans="1:30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</row>
    <row r="262" spans="1:30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</row>
    <row r="263" spans="1:30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</row>
    <row r="264" spans="1:30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</row>
    <row r="265" spans="1:30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</row>
    <row r="266" spans="1:30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</row>
    <row r="267" spans="1:30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</row>
    <row r="268" spans="1:30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</row>
    <row r="269" spans="1:30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</row>
    <row r="270" spans="1:30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</row>
    <row r="271" spans="1:30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</row>
    <row r="272" spans="1:30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</row>
    <row r="273" spans="1:30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</row>
    <row r="449" spans="1:1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</row>
    <row r="450" spans="1:1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</row>
    <row r="451" spans="1:1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</row>
    <row r="452" spans="1:1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</row>
    <row r="453" spans="1:1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</row>
    <row r="454" spans="1:1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</row>
    <row r="455" spans="1:1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</row>
    <row r="456" spans="1:1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</row>
    <row r="457" spans="1:1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</row>
    <row r="458" spans="1:1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</row>
    <row r="459" spans="1:1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  <row r="462" spans="1:15" ht="12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</row>
    <row r="463" spans="1:15" ht="12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</row>
    <row r="464" spans="1:15" ht="12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</row>
    <row r="465" spans="1:15" ht="12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</row>
    <row r="466" spans="1:15" ht="12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</row>
    <row r="467" spans="1:15" ht="12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</row>
    <row r="468" spans="1:15" ht="12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</row>
    <row r="469" spans="1:15" ht="12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</row>
    <row r="470" spans="1:15" ht="12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</row>
    <row r="471" spans="1:15" ht="12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</row>
    <row r="472" spans="1:15" ht="12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</row>
    <row r="473" spans="1:15" ht="12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</row>
    <row r="474" spans="1:15" ht="12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</row>
    <row r="475" spans="1:15" ht="12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</row>
    <row r="476" spans="1:15" ht="12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</row>
    <row r="477" spans="1:15" ht="12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</row>
    <row r="478" spans="1:15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</row>
    <row r="479" spans="1:15" ht="12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</row>
    <row r="480" spans="1:1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</row>
    <row r="481" spans="1:1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</row>
    <row r="482" spans="1:1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</row>
    <row r="483" spans="1:1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</row>
    <row r="484" spans="1:1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</row>
    <row r="485" spans="1:1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</row>
    <row r="486" spans="1:1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</row>
    <row r="487" spans="1:1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</row>
    <row r="488" spans="1:1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</row>
    <row r="489" spans="1:1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1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1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1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1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1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1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  <row r="555" spans="1:15" ht="12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</row>
    <row r="556" spans="1:15" ht="12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</row>
    <row r="557" spans="1:15" ht="12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</row>
    <row r="558" spans="1:15" ht="12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</row>
    <row r="559" spans="1:15" ht="12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</row>
    <row r="560" spans="1:15" ht="12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</row>
    <row r="561" spans="1:15" ht="12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</row>
    <row r="562" spans="1:15" ht="12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</row>
    <row r="563" spans="1:15" ht="12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</row>
    <row r="564" spans="1:15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</row>
    <row r="565" spans="1:15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</row>
    <row r="566" spans="1:15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</row>
    <row r="567" spans="1:15" ht="12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</row>
    <row r="568" spans="1:15" ht="12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</row>
    <row r="569" spans="1:15" ht="12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</row>
    <row r="570" spans="1:15" ht="12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</row>
    <row r="571" spans="1:15" ht="12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</row>
    <row r="572" spans="1:15" ht="12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</row>
    <row r="573" spans="1:15" ht="12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</row>
    <row r="574" spans="1:15" ht="12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</row>
    <row r="575" spans="1:15" ht="12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</row>
    <row r="576" spans="1:15" ht="12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</row>
    <row r="577" spans="1:15" ht="12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</row>
    <row r="578" spans="1:15" ht="12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</row>
    <row r="579" spans="1:15" ht="12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</row>
    <row r="580" spans="1:15" ht="12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</row>
    <row r="581" spans="1:15" ht="12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</row>
    <row r="582" spans="1:15" ht="12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</row>
    <row r="583" spans="1:15" ht="12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</row>
    <row r="584" spans="1:15" ht="12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</row>
    <row r="585" spans="1:15" ht="12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</row>
    <row r="586" spans="1:15" ht="12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</row>
    <row r="587" spans="1:15" ht="12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</row>
    <row r="588" spans="1:15" ht="12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</row>
    <row r="589" spans="1:15" ht="12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</row>
    <row r="590" spans="1:15" ht="12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</row>
    <row r="591" spans="1:15" ht="12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</row>
    <row r="592" spans="1:15" ht="12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</row>
    <row r="593" spans="1:15" ht="12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</row>
    <row r="594" spans="1:15" ht="12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</row>
    <row r="595" spans="1:15" ht="12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</row>
    <row r="596" spans="1:15" ht="12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</row>
    <row r="597" spans="1:15" ht="12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</row>
    <row r="598" spans="1:15" ht="12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</row>
    <row r="599" spans="1:15" ht="12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</row>
    <row r="600" spans="1:15" ht="12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</row>
    <row r="601" spans="1:15" ht="12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</row>
    <row r="602" spans="1:15" ht="12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</row>
    <row r="603" spans="1:15" ht="12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</row>
    <row r="604" spans="1:15" ht="12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</row>
    <row r="605" spans="1:15" ht="12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</row>
    <row r="606" spans="1:15" ht="12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</row>
    <row r="607" spans="1:15" ht="12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</row>
    <row r="608" spans="1:15" ht="12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</row>
    <row r="609" spans="1:15" ht="12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</row>
    <row r="610" spans="1:15" ht="12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</row>
    <row r="611" spans="1:15" ht="12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</row>
    <row r="612" spans="1:15" ht="12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</row>
    <row r="613" spans="1:15" ht="12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</row>
    <row r="614" spans="1:15" ht="12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</row>
    <row r="615" spans="1:15" ht="12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</row>
    <row r="616" spans="1:15" ht="12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</row>
    <row r="617" spans="1:15" ht="12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</row>
    <row r="618" spans="1:15" ht="12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</row>
    <row r="619" spans="1:15" ht="12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</row>
    <row r="620" spans="1:15" ht="12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</row>
    <row r="621" spans="1:15" ht="12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</row>
    <row r="622" spans="1:15" ht="12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</row>
    <row r="623" spans="1:15" ht="12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</row>
    <row r="624" spans="1:15" ht="12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</row>
    <row r="625" spans="1:15" ht="12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</row>
    <row r="626" spans="1:15" ht="12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</row>
    <row r="627" spans="1:15" ht="12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</row>
    <row r="628" spans="1:15" ht="12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</row>
    <row r="629" spans="1:15" ht="12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</row>
    <row r="630" spans="1:15" ht="12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</row>
    <row r="631" spans="1:15" ht="12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</row>
    <row r="632" spans="1:15" ht="12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</row>
    <row r="633" spans="1:15" ht="12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</row>
    <row r="634" spans="1:15" ht="12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</row>
    <row r="635" spans="1:15" ht="12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</row>
    <row r="636" spans="1:15" ht="12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</row>
    <row r="637" spans="1:15" ht="12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</row>
    <row r="638" spans="1:15" ht="12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</row>
    <row r="639" spans="1:15" ht="12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</row>
    <row r="640" spans="1:15" ht="12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</row>
    <row r="641" spans="1:15" ht="12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</row>
    <row r="642" spans="1:15" ht="12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</row>
    <row r="643" spans="1:15" ht="12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</row>
    <row r="644" spans="1:15" ht="12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</row>
    <row r="645" spans="1:15" ht="12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</row>
    <row r="646" spans="1:15" ht="12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</row>
    <row r="647" spans="1:15" ht="12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</row>
    <row r="648" spans="1:15" ht="12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</row>
    <row r="649" spans="1:15" ht="12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</row>
    <row r="650" spans="1:15" ht="12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</row>
    <row r="651" spans="1:15" ht="12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</row>
    <row r="652" spans="1:15" ht="12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</row>
    <row r="653" spans="1:15" ht="12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</row>
    <row r="654" spans="1:15" ht="12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</row>
    <row r="655" spans="1:15" ht="12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</row>
    <row r="656" spans="1:15" ht="12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</row>
    <row r="657" spans="1:15" ht="12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</row>
    <row r="658" spans="1:15" ht="12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</row>
    <row r="659" spans="1:15" ht="12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</row>
    <row r="660" spans="1:15" ht="12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</row>
    <row r="661" spans="1:15" ht="12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</row>
    <row r="662" spans="1:15" ht="12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</row>
    <row r="663" spans="1:15" ht="12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</row>
    <row r="664" spans="1:15" ht="12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</row>
    <row r="665" spans="1:15" ht="12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</row>
    <row r="666" spans="1:15" ht="12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</row>
    <row r="667" spans="1:15" ht="12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</row>
    <row r="668" spans="1:15" ht="12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</row>
    <row r="669" spans="1:15" ht="12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</row>
    <row r="670" spans="1:15" ht="12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</row>
    <row r="671" spans="1:15" ht="12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</row>
  </sheetData>
  <mergeCells count="14">
    <mergeCell ref="K53:N53"/>
    <mergeCell ref="B53:D53"/>
    <mergeCell ref="K52:N52"/>
    <mergeCell ref="B52:D52"/>
    <mergeCell ref="K13:L13"/>
    <mergeCell ref="M13:N13"/>
    <mergeCell ref="D12:E12"/>
    <mergeCell ref="F12:J12"/>
    <mergeCell ref="K11:N12"/>
    <mergeCell ref="A1:O1"/>
    <mergeCell ref="A2:O2"/>
    <mergeCell ref="A4:O4"/>
    <mergeCell ref="A6:O6"/>
    <mergeCell ref="M3:N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54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2" ht="12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12.7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12.7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32" ht="12.75">
      <c r="A11" s="58" t="s">
        <v>14</v>
      </c>
      <c r="B11" s="59" t="s">
        <v>59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2" ht="12.7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32" ht="12.75">
      <c r="A13" s="67" t="s">
        <v>60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12.75">
      <c r="A17" s="32" t="s">
        <v>802</v>
      </c>
      <c r="B17" s="45" t="s">
        <v>77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12.75">
      <c r="A18" s="32"/>
      <c r="B18" s="32" t="s">
        <v>61</v>
      </c>
      <c r="C18" s="32" t="s">
        <v>62</v>
      </c>
      <c r="D18" s="32"/>
      <c r="E18" s="32"/>
      <c r="F18" s="34">
        <v>2047000</v>
      </c>
      <c r="G18" s="34">
        <f>F18</f>
        <v>2047000</v>
      </c>
      <c r="H18" s="34"/>
      <c r="I18" s="34"/>
      <c r="J18" s="34"/>
      <c r="K18" s="35" t="s">
        <v>65</v>
      </c>
      <c r="L18" s="46">
        <v>2047</v>
      </c>
      <c r="M18" s="35" t="s">
        <v>52</v>
      </c>
      <c r="N18" s="46">
        <v>2047</v>
      </c>
      <c r="O18" s="35" t="s">
        <v>51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32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32" ht="12.75">
      <c r="A21" s="32"/>
      <c r="B21" s="32" t="s">
        <v>63</v>
      </c>
      <c r="C21" s="32" t="s">
        <v>62</v>
      </c>
      <c r="D21" s="32"/>
      <c r="E21" s="32"/>
      <c r="F21" s="34">
        <v>9000</v>
      </c>
      <c r="G21" s="34">
        <f>F21</f>
        <v>9000</v>
      </c>
      <c r="H21" s="34"/>
      <c r="I21" s="34"/>
      <c r="J21" s="34"/>
      <c r="K21" s="35" t="s">
        <v>65</v>
      </c>
      <c r="L21" s="46">
        <v>9</v>
      </c>
      <c r="M21" s="35" t="s">
        <v>52</v>
      </c>
      <c r="N21" s="46">
        <v>9</v>
      </c>
      <c r="O21" s="35" t="s">
        <v>51</v>
      </c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ht="12.75">
      <c r="A24" s="32"/>
      <c r="B24" s="32" t="s">
        <v>64</v>
      </c>
      <c r="C24" s="32" t="s">
        <v>62</v>
      </c>
      <c r="D24" s="32"/>
      <c r="E24" s="32"/>
      <c r="F24" s="34">
        <v>1475785</v>
      </c>
      <c r="G24" s="34">
        <f>F24</f>
        <v>1475785</v>
      </c>
      <c r="H24" s="34"/>
      <c r="I24" s="34"/>
      <c r="J24" s="34"/>
      <c r="K24" s="35" t="s">
        <v>66</v>
      </c>
      <c r="L24" s="46">
        <v>10235</v>
      </c>
      <c r="M24" s="35" t="s">
        <v>52</v>
      </c>
      <c r="N24" s="46">
        <v>2047</v>
      </c>
      <c r="O24" s="35" t="s">
        <v>51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1:32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1:32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1:32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32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1:32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2:32" ht="12.75">
      <c r="B45" s="51" t="s">
        <v>34</v>
      </c>
      <c r="F45" s="73">
        <f>SUM(F16:F44)</f>
        <v>3531785</v>
      </c>
      <c r="G45" s="73">
        <f>SUM(G16:G44)</f>
        <v>3531785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2:32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2:32" ht="12.75">
      <c r="B47" s="51" t="s">
        <v>27</v>
      </c>
      <c r="F47" s="74">
        <f>SUM(F45)</f>
        <v>3531785</v>
      </c>
      <c r="G47" s="74">
        <f>SUM(G45)</f>
        <v>3531785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6:32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6:32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6:32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11:32" ht="12.75">
      <c r="K51" s="97"/>
      <c r="L51" s="97"/>
      <c r="M51" s="97"/>
      <c r="N51" s="97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2:32" ht="12.75">
      <c r="B52" s="97" t="s">
        <v>28</v>
      </c>
      <c r="C52" s="97"/>
      <c r="D52" s="97"/>
      <c r="K52" s="97" t="s">
        <v>79</v>
      </c>
      <c r="L52" s="97"/>
      <c r="M52" s="97"/>
      <c r="N52" s="97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2:32" ht="12.75">
      <c r="B53" s="97" t="s">
        <v>29</v>
      </c>
      <c r="C53" s="97"/>
      <c r="D53" s="97"/>
      <c r="K53" s="97" t="s">
        <v>31</v>
      </c>
      <c r="L53" s="97"/>
      <c r="M53" s="97"/>
      <c r="N53" s="97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2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spans="1:32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2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spans="1:32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2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spans="1:32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2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</row>
    <row r="76" spans="1:32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spans="1:32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2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spans="1:32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</row>
    <row r="80" spans="1:32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spans="1:32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spans="1:32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spans="1:32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spans="1:32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spans="1:3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</row>
    <row r="90" spans="1:32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spans="1:32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spans="1:32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spans="1:32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spans="1:32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</row>
    <row r="96" spans="1:32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</row>
    <row r="97" spans="1:32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</row>
    <row r="98" spans="1:32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</row>
    <row r="99" spans="1:32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spans="1:32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  <row r="101" spans="1:32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</row>
    <row r="102" spans="1:32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</row>
    <row r="103" spans="1:32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</row>
    <row r="104" spans="1:32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</row>
    <row r="105" spans="1:32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</row>
    <row r="106" spans="1:32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</row>
    <row r="107" spans="1:32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</row>
    <row r="108" spans="1:32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</row>
    <row r="109" spans="1:32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</row>
    <row r="110" spans="1:32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</row>
    <row r="111" spans="1:32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</row>
    <row r="112" spans="1:32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</row>
    <row r="113" spans="1:32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</row>
    <row r="114" spans="1:32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</row>
    <row r="115" spans="1:32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spans="1:32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</row>
    <row r="135" spans="1:32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</row>
    <row r="136" spans="1:32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</row>
    <row r="137" spans="1:32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</row>
    <row r="138" spans="1:32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</row>
    <row r="139" spans="1:32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</row>
    <row r="140" spans="1:32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</row>
    <row r="141" spans="1:32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</row>
    <row r="142" spans="1:32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</row>
    <row r="143" spans="1:32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</row>
    <row r="144" spans="1:32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</row>
    <row r="145" spans="1:32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</row>
    <row r="146" spans="1:32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</row>
    <row r="147" spans="1:32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</row>
    <row r="148" spans="1:32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</row>
    <row r="149" spans="1:32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</row>
    <row r="150" spans="1:32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</row>
    <row r="151" spans="1:32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</row>
    <row r="152" spans="1:32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</row>
    <row r="153" spans="1:32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</row>
    <row r="154" spans="1:32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</row>
    <row r="155" spans="1:32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</row>
    <row r="156" spans="1:32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</row>
    <row r="157" spans="1:32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</row>
    <row r="158" spans="1:32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</row>
    <row r="159" spans="1:32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</row>
    <row r="160" spans="1:32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</row>
    <row r="161" spans="1:32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</row>
    <row r="162" spans="1:32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1:32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1:32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1:32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1:32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</row>
    <row r="167" spans="1:32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</row>
    <row r="168" spans="1:32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</row>
    <row r="169" spans="1:32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</row>
    <row r="170" spans="1:32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</row>
    <row r="171" spans="1:32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</row>
    <row r="172" spans="1:32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</row>
    <row r="173" spans="1:32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</row>
    <row r="174" spans="1:32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</row>
    <row r="175" spans="1:32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</row>
    <row r="176" spans="1:32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</row>
    <row r="177" spans="1:32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</row>
    <row r="178" spans="1:32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</row>
    <row r="179" spans="1:32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</row>
    <row r="180" spans="1:32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</row>
    <row r="182" spans="1:32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</row>
    <row r="183" spans="1:32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</row>
    <row r="184" spans="1:32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</row>
    <row r="185" spans="1:32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</row>
    <row r="186" spans="1:32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</row>
    <row r="187" spans="1:32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</row>
    <row r="188" spans="1:32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</row>
    <row r="189" spans="1:32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</row>
    <row r="190" spans="1:32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</row>
    <row r="191" spans="1:32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</row>
    <row r="192" spans="1:32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</row>
    <row r="193" spans="1:32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</row>
    <row r="194" spans="1:32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</row>
    <row r="195" spans="1:32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</row>
    <row r="196" spans="1:32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</row>
    <row r="197" spans="1:32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</row>
    <row r="198" spans="1:32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</row>
    <row r="199" spans="1:32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</row>
    <row r="200" spans="1:32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</row>
    <row r="201" spans="1:32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</row>
    <row r="202" spans="1:32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</row>
    <row r="203" spans="1:32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</row>
    <row r="204" spans="1:32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</row>
    <row r="205" spans="1:32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</row>
    <row r="206" spans="1:32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</row>
    <row r="207" spans="1:32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</row>
    <row r="208" spans="1:32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</row>
    <row r="209" spans="1:32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</row>
    <row r="210" spans="1:32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</row>
    <row r="211" spans="1:32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</row>
    <row r="212" spans="1:32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</row>
    <row r="213" spans="1:32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</row>
    <row r="214" spans="1:32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</row>
    <row r="215" spans="1:32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</row>
    <row r="216" spans="1:32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</row>
    <row r="217" spans="1:32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</row>
    <row r="218" spans="1:32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</row>
    <row r="219" spans="1:32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</row>
    <row r="220" spans="1:32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</row>
    <row r="221" spans="1:32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</row>
    <row r="222" spans="1:32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</row>
    <row r="223" spans="1:32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</row>
    <row r="224" spans="1:32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</row>
    <row r="225" spans="1:32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</row>
    <row r="226" spans="1:32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</row>
    <row r="227" spans="1:32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</row>
    <row r="228" spans="1:32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</row>
    <row r="229" spans="1:32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</row>
    <row r="230" spans="1:32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</row>
    <row r="231" spans="1:32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</row>
    <row r="232" spans="1:32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</row>
    <row r="233" spans="1:32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</row>
    <row r="234" spans="1:32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</row>
    <row r="235" spans="1:32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</row>
    <row r="236" spans="1:32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</row>
    <row r="237" spans="1:32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</row>
    <row r="238" spans="1:32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</row>
    <row r="239" spans="1:32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</row>
    <row r="449" spans="1:1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</row>
    <row r="450" spans="1:1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</row>
    <row r="451" spans="1:1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</row>
    <row r="452" spans="1:1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</row>
    <row r="453" spans="1:1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</row>
    <row r="454" spans="1:1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</row>
    <row r="455" spans="1:1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</row>
    <row r="456" spans="1:1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</row>
    <row r="457" spans="1:1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</row>
    <row r="458" spans="1:1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</row>
    <row r="459" spans="1:1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  <row r="462" spans="1:15" ht="12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</row>
    <row r="463" spans="1:15" ht="12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</row>
    <row r="464" spans="1:15" ht="12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</row>
    <row r="465" spans="1:15" ht="12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</row>
    <row r="466" spans="1:15" ht="12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</row>
    <row r="467" spans="1:15" ht="12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</row>
    <row r="468" spans="1:15" ht="12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</row>
    <row r="469" spans="1:15" ht="12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</row>
    <row r="470" spans="1:15" ht="12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</row>
    <row r="471" spans="1:15" ht="12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</row>
    <row r="472" spans="1:15" ht="12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</row>
    <row r="473" spans="1:15" ht="12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</row>
    <row r="474" spans="1:15" ht="12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</row>
    <row r="475" spans="1:15" ht="12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</row>
    <row r="476" spans="1:15" ht="12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</row>
    <row r="477" spans="1:15" ht="12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</row>
    <row r="478" spans="1:15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</row>
    <row r="479" spans="1:15" ht="12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</row>
    <row r="480" spans="1:1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</row>
    <row r="481" spans="1:1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</row>
    <row r="482" spans="1:1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</row>
    <row r="483" spans="1:1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</row>
    <row r="484" spans="1:1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</row>
    <row r="485" spans="1:1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</row>
    <row r="486" spans="1:1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</row>
    <row r="487" spans="1:1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</row>
    <row r="488" spans="1:1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</row>
    <row r="489" spans="1:1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1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1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1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1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1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1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</sheetData>
  <mergeCells count="15">
    <mergeCell ref="K51:N51"/>
    <mergeCell ref="K53:N53"/>
    <mergeCell ref="B53:D53"/>
    <mergeCell ref="K52:N52"/>
    <mergeCell ref="B52:D52"/>
    <mergeCell ref="K13:L13"/>
    <mergeCell ref="M13:N13"/>
    <mergeCell ref="D12:E12"/>
    <mergeCell ref="F12:J12"/>
    <mergeCell ref="K11:N12"/>
    <mergeCell ref="A1:O1"/>
    <mergeCell ref="A2:O2"/>
    <mergeCell ref="A4:O4"/>
    <mergeCell ref="A6:O6"/>
    <mergeCell ref="M3:N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66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1" ht="12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12.7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12.7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</row>
    <row r="6" spans="1:31" ht="12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</row>
    <row r="9" spans="1:31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</row>
    <row r="10" spans="1:31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1:31" ht="12.75">
      <c r="A11" s="58" t="s">
        <v>14</v>
      </c>
      <c r="B11" s="59" t="s">
        <v>67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</row>
    <row r="12" spans="1:31" ht="12.7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ht="12.75">
      <c r="A13" s="67" t="s">
        <v>68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</row>
    <row r="16" spans="1:3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31" ht="12.75">
      <c r="A17" s="32" t="s">
        <v>803</v>
      </c>
      <c r="B17" s="45" t="s">
        <v>541</v>
      </c>
      <c r="C17" s="32"/>
      <c r="D17" s="32"/>
      <c r="E17" s="32"/>
      <c r="F17" s="34">
        <v>1500000</v>
      </c>
      <c r="G17" s="34">
        <v>1500000</v>
      </c>
      <c r="H17" s="34"/>
      <c r="I17" s="34"/>
      <c r="J17" s="34"/>
      <c r="K17" s="35"/>
      <c r="L17" s="35"/>
      <c r="M17" s="35"/>
      <c r="N17" s="35"/>
      <c r="O17" s="35" t="s">
        <v>51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1:31" ht="12.75">
      <c r="A18" s="32"/>
      <c r="B18" s="32" t="s">
        <v>447</v>
      </c>
      <c r="C18" s="32" t="s">
        <v>62</v>
      </c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1:31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1:31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1:31" ht="12.75">
      <c r="A21" s="32"/>
      <c r="B21" s="32" t="s">
        <v>448</v>
      </c>
      <c r="C21" s="32" t="s">
        <v>62</v>
      </c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1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1" ht="12.75">
      <c r="A24" s="32"/>
      <c r="B24" s="32" t="s">
        <v>69</v>
      </c>
      <c r="C24" s="32" t="s">
        <v>62</v>
      </c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1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1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ht="12.75">
      <c r="A27" s="32"/>
      <c r="B27" s="32" t="s">
        <v>70</v>
      </c>
      <c r="C27" s="32" t="s">
        <v>62</v>
      </c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1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1" ht="12.75">
      <c r="A30" s="32"/>
      <c r="B30" s="32" t="s">
        <v>71</v>
      </c>
      <c r="C30" s="32" t="s">
        <v>62</v>
      </c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1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1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1" ht="12.75">
      <c r="A33" s="32"/>
      <c r="B33" s="32" t="s">
        <v>444</v>
      </c>
      <c r="C33" s="32" t="s">
        <v>62</v>
      </c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1:31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1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1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1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1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1" ht="12.75">
      <c r="A42" s="38"/>
      <c r="B42" s="38"/>
      <c r="C42" s="38"/>
      <c r="D42" s="38"/>
      <c r="E42" s="38"/>
      <c r="F42" s="41"/>
      <c r="G42" s="41"/>
      <c r="H42" s="41"/>
      <c r="I42" s="41"/>
      <c r="J42" s="41"/>
      <c r="K42" s="42"/>
      <c r="L42" s="42"/>
      <c r="M42" s="42"/>
      <c r="N42" s="42"/>
      <c r="O42" s="42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2:31" ht="12.75">
      <c r="B43" s="51" t="s">
        <v>34</v>
      </c>
      <c r="F43" s="73">
        <f>SUM(F16:F42)</f>
        <v>1500000</v>
      </c>
      <c r="G43" s="73">
        <f>SUM(G16:G42)</f>
        <v>1500000</v>
      </c>
      <c r="H43" s="73"/>
      <c r="I43" s="73"/>
      <c r="J43" s="73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2:31" ht="12.75">
      <c r="B44" s="51" t="s">
        <v>26</v>
      </c>
      <c r="F44" s="74"/>
      <c r="G44" s="74"/>
      <c r="H44" s="73"/>
      <c r="I44" s="73"/>
      <c r="J44" s="73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2:31" ht="12.75">
      <c r="B45" s="51" t="s">
        <v>27</v>
      </c>
      <c r="F45" s="74">
        <f>SUM(F43)</f>
        <v>1500000</v>
      </c>
      <c r="G45" s="74">
        <f>SUM(G43)</f>
        <v>1500000</v>
      </c>
      <c r="H45" s="75"/>
      <c r="I45" s="75"/>
      <c r="J45" s="75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6:31" ht="12.75"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6:31" ht="12.75"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6:31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1:31" ht="12.75">
      <c r="K49" s="97"/>
      <c r="L49" s="97"/>
      <c r="M49" s="97"/>
      <c r="N49" s="97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2:31" ht="12.75">
      <c r="B50" s="97" t="s">
        <v>28</v>
      </c>
      <c r="C50" s="97"/>
      <c r="D50" s="97"/>
      <c r="K50" s="97" t="s">
        <v>79</v>
      </c>
      <c r="L50" s="97"/>
      <c r="M50" s="97"/>
      <c r="N50" s="97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2:31" ht="12.75">
      <c r="B51" s="97" t="s">
        <v>29</v>
      </c>
      <c r="C51" s="97"/>
      <c r="D51" s="97"/>
      <c r="K51" s="97" t="s">
        <v>31</v>
      </c>
      <c r="L51" s="97"/>
      <c r="M51" s="97"/>
      <c r="N51" s="97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1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1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1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1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1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1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</row>
    <row r="77" spans="1:31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1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1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1:31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1:31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1:31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1:31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</row>
    <row r="99" spans="1:31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1:31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1:31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1:31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1:31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</row>
    <row r="105" spans="1:31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</row>
    <row r="106" spans="1:31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</row>
    <row r="107" spans="1:31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</row>
    <row r="108" spans="1:31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</row>
    <row r="109" spans="1:31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</row>
    <row r="110" spans="1:31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</row>
    <row r="111" spans="1:31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</row>
    <row r="112" spans="1:31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</row>
    <row r="113" spans="1:31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</row>
    <row r="114" spans="1:31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</row>
    <row r="115" spans="1:31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</row>
    <row r="116" spans="1:31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</row>
    <row r="117" spans="1:31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spans="1:31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</row>
    <row r="119" spans="1:31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</row>
    <row r="120" spans="1:31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</row>
    <row r="121" spans="1:31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</row>
    <row r="122" spans="1:31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</row>
    <row r="123" spans="1:31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</row>
    <row r="124" spans="1:31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</row>
    <row r="125" spans="1:31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</row>
    <row r="126" spans="1:31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</row>
    <row r="127" spans="1:31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</row>
    <row r="128" spans="1:31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</row>
    <row r="129" spans="1:31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</row>
    <row r="130" spans="1:31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</row>
    <row r="131" spans="1:31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</row>
    <row r="132" spans="1:31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</row>
    <row r="133" spans="1:31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</row>
    <row r="134" spans="1:31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</row>
    <row r="135" spans="1:31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</row>
    <row r="136" spans="1:31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</row>
    <row r="137" spans="1:31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</row>
    <row r="138" spans="1:31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</row>
    <row r="139" spans="1:31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</row>
    <row r="140" spans="1:31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</row>
    <row r="141" spans="1:31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</row>
    <row r="142" spans="1:31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</row>
    <row r="143" spans="1:31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</row>
    <row r="144" spans="1:31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</row>
    <row r="145" spans="1:31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</row>
    <row r="146" spans="1:31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</row>
    <row r="147" spans="1:31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</row>
    <row r="148" spans="1:31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</row>
    <row r="149" spans="1:3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</row>
    <row r="150" spans="1:3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</row>
    <row r="151" spans="1:3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</row>
    <row r="152" spans="1:31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</row>
    <row r="153" spans="1:31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</row>
    <row r="154" spans="1:31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</row>
    <row r="155" spans="1:31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</row>
    <row r="156" spans="1:31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</row>
    <row r="157" spans="1:31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</row>
    <row r="158" spans="1:31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</row>
    <row r="159" spans="1:31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</row>
    <row r="160" spans="1:31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</row>
    <row r="161" spans="1:31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</row>
    <row r="162" spans="1:31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</row>
    <row r="163" spans="1:31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</row>
    <row r="164" spans="1:31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</row>
    <row r="165" spans="1:31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</row>
    <row r="166" spans="1:31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</row>
    <row r="167" spans="1:31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</row>
    <row r="168" spans="1:31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</row>
    <row r="169" spans="1:31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</row>
    <row r="170" spans="1:17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</row>
    <row r="172" spans="1:17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</row>
    <row r="173" spans="1:17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</row>
    <row r="174" spans="1:17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</row>
    <row r="175" spans="1:17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</row>
    <row r="176" spans="1:17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</row>
    <row r="177" spans="1:17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</row>
    <row r="178" spans="1:17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</row>
    <row r="179" spans="1:17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</row>
    <row r="183" spans="1:17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</row>
    <row r="184" spans="1:17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</row>
    <row r="185" spans="1:17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</row>
    <row r="186" spans="1:17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</row>
    <row r="187" spans="1:17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</row>
    <row r="194" spans="1:17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1:17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1:17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</row>
    <row r="197" spans="1:17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1:17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1:17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</row>
    <row r="200" spans="1:17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1" spans="1:17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</row>
    <row r="205" spans="1:17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</row>
    <row r="206" spans="1:17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</row>
    <row r="207" spans="1:17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</row>
    <row r="208" spans="1:17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</row>
    <row r="209" spans="1:17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1:17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</row>
    <row r="216" spans="1:17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</row>
    <row r="217" spans="1:17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</row>
    <row r="218" spans="1:17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</row>
    <row r="219" spans="1:17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</row>
    <row r="220" spans="1:17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</row>
    <row r="221" spans="1:17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</row>
    <row r="222" spans="1:17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</row>
    <row r="223" spans="1:17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1:17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</row>
    <row r="227" spans="1:17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</row>
    <row r="228" spans="1:17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</row>
    <row r="229" spans="1:17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</row>
    <row r="230" spans="1:17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</row>
    <row r="231" spans="1:17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</row>
    <row r="232" spans="1:17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</row>
    <row r="233" spans="1:17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</row>
    <row r="238" spans="1:17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</row>
    <row r="239" spans="1:17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</row>
    <row r="240" spans="1:17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</row>
    <row r="241" spans="1:17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</row>
    <row r="242" spans="1:17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</row>
    <row r="243" spans="1:17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</row>
    <row r="244" spans="1:17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</row>
    <row r="245" spans="1:17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</row>
    <row r="249" spans="1:17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</row>
    <row r="250" spans="1:17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</row>
    <row r="251" spans="1:17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</row>
    <row r="252" spans="1:17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</row>
    <row r="253" spans="1:17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</row>
    <row r="254" spans="1:17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</row>
    <row r="255" spans="1:17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</row>
    <row r="256" spans="1:17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</sheetData>
  <mergeCells count="15">
    <mergeCell ref="K51:N51"/>
    <mergeCell ref="A1:O1"/>
    <mergeCell ref="A2:O2"/>
    <mergeCell ref="A4:O4"/>
    <mergeCell ref="A6:O6"/>
    <mergeCell ref="B51:D51"/>
    <mergeCell ref="K50:N50"/>
    <mergeCell ref="M3:N3"/>
    <mergeCell ref="K13:L13"/>
    <mergeCell ref="M13:N13"/>
    <mergeCell ref="D12:E12"/>
    <mergeCell ref="F12:J12"/>
    <mergeCell ref="K11:N12"/>
    <mergeCell ref="B50:D50"/>
    <mergeCell ref="K49:N49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4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4.57421875" style="36" customWidth="1"/>
    <col min="3" max="3" width="14.8515625" style="36" customWidth="1"/>
    <col min="4" max="5" width="8.57421875" style="36" customWidth="1"/>
    <col min="6" max="6" width="10.28125" style="36" customWidth="1"/>
    <col min="7" max="8" width="10.8515625" style="36" customWidth="1"/>
    <col min="9" max="9" width="8.421875" style="36" customWidth="1"/>
    <col min="10" max="10" width="8.57421875" style="36" customWidth="1"/>
    <col min="11" max="11" width="10.00390625" style="36" customWidth="1"/>
    <col min="12" max="12" width="7.8515625" style="36" bestFit="1" customWidth="1"/>
    <col min="13" max="13" width="7.421875" style="36" customWidth="1"/>
    <col min="14" max="14" width="7.8515625" style="36" bestFit="1" customWidth="1"/>
    <col min="15" max="15" width="8.710937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450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451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453</v>
      </c>
      <c r="C17" s="32"/>
      <c r="D17" s="32"/>
      <c r="E17" s="32"/>
      <c r="F17" s="34"/>
      <c r="G17" s="34"/>
      <c r="H17" s="34"/>
      <c r="I17" s="34"/>
      <c r="J17" s="34"/>
      <c r="K17" s="35"/>
      <c r="L17" s="46"/>
      <c r="M17" s="35"/>
      <c r="N17" s="46"/>
      <c r="O17" s="35"/>
    </row>
    <row r="18" spans="1:15" ht="11.25">
      <c r="A18" s="32" t="s">
        <v>542</v>
      </c>
      <c r="B18" s="32" t="s">
        <v>400</v>
      </c>
      <c r="C18" s="32" t="s">
        <v>36</v>
      </c>
      <c r="D18" s="32"/>
      <c r="E18" s="32"/>
      <c r="F18" s="34">
        <v>201945</v>
      </c>
      <c r="G18" s="34">
        <f>SUM(F18)</f>
        <v>201945</v>
      </c>
      <c r="H18" s="34"/>
      <c r="I18" s="34"/>
      <c r="J18" s="34"/>
      <c r="K18" s="35"/>
      <c r="L18" s="46"/>
      <c r="M18" s="35"/>
      <c r="N18" s="46"/>
      <c r="O18" s="35" t="s">
        <v>41</v>
      </c>
    </row>
    <row r="19" spans="1:15" ht="11.25">
      <c r="A19" s="32"/>
      <c r="B19" s="32"/>
      <c r="C19" s="32" t="s">
        <v>405</v>
      </c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45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</row>
    <row r="22" spans="1:15" ht="11.2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46"/>
      <c r="M22" s="35"/>
      <c r="N22" s="46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/>
      <c r="B24" s="45" t="s">
        <v>454</v>
      </c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</row>
    <row r="25" spans="1:15" ht="11.25">
      <c r="A25" s="32" t="s">
        <v>544</v>
      </c>
      <c r="B25" s="32" t="s">
        <v>401</v>
      </c>
      <c r="C25" s="32" t="s">
        <v>36</v>
      </c>
      <c r="D25" s="32"/>
      <c r="E25" s="32"/>
      <c r="F25" s="34">
        <v>480000</v>
      </c>
      <c r="G25" s="34">
        <f>SUM(F25)</f>
        <v>480000</v>
      </c>
      <c r="H25" s="34"/>
      <c r="I25" s="34"/>
      <c r="J25" s="34"/>
      <c r="K25" s="35"/>
      <c r="L25" s="46"/>
      <c r="M25" s="35"/>
      <c r="N25" s="46"/>
      <c r="O25" s="35" t="s">
        <v>41</v>
      </c>
    </row>
    <row r="26" spans="1:15" ht="11.25">
      <c r="A26" s="32"/>
      <c r="B26" s="32"/>
      <c r="C26" s="32" t="s">
        <v>402</v>
      </c>
      <c r="D26" s="32"/>
      <c r="E26" s="32"/>
      <c r="F26" s="34"/>
      <c r="G26" s="34"/>
      <c r="H26" s="34"/>
      <c r="I26" s="34"/>
      <c r="J26" s="34"/>
      <c r="K26" s="35"/>
      <c r="L26" s="46"/>
      <c r="M26" s="35"/>
      <c r="N26" s="46"/>
      <c r="O26" s="35"/>
    </row>
    <row r="27" spans="1:15" ht="11.2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46"/>
      <c r="M27" s="35"/>
      <c r="N27" s="46"/>
      <c r="O27" s="35"/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46"/>
      <c r="M29" s="35"/>
      <c r="N29" s="46"/>
      <c r="O29" s="35"/>
    </row>
    <row r="30" spans="1:15" ht="11.2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46"/>
      <c r="M30" s="35"/>
      <c r="N30" s="46"/>
      <c r="O30" s="35"/>
    </row>
    <row r="31" spans="1:15" ht="11.25">
      <c r="A31" s="32"/>
      <c r="B31" s="45"/>
      <c r="C31" s="32"/>
      <c r="D31" s="32"/>
      <c r="E31" s="32"/>
      <c r="F31" s="34"/>
      <c r="G31" s="34"/>
      <c r="H31" s="34"/>
      <c r="I31" s="34"/>
      <c r="J31" s="34"/>
      <c r="K31" s="35"/>
      <c r="L31" s="46"/>
      <c r="M31" s="35"/>
      <c r="N31" s="46"/>
      <c r="O31" s="35"/>
    </row>
    <row r="32" spans="1:15" ht="11.25">
      <c r="A32" s="32"/>
      <c r="B32" s="45" t="s">
        <v>452</v>
      </c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543</v>
      </c>
      <c r="B33" s="32" t="s">
        <v>400</v>
      </c>
      <c r="C33" s="32" t="s">
        <v>39</v>
      </c>
      <c r="D33" s="32"/>
      <c r="E33" s="32"/>
      <c r="F33" s="34">
        <v>450000</v>
      </c>
      <c r="G33" s="34">
        <f>SUM(F33)</f>
        <v>450000</v>
      </c>
      <c r="H33" s="34"/>
      <c r="I33" s="34"/>
      <c r="J33" s="34"/>
      <c r="K33" s="35"/>
      <c r="L33" s="46"/>
      <c r="M33" s="35"/>
      <c r="N33" s="46"/>
      <c r="O33" s="35" t="s">
        <v>41</v>
      </c>
    </row>
    <row r="34" spans="1:15" ht="11.2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545</v>
      </c>
      <c r="B36" s="32" t="s">
        <v>400</v>
      </c>
      <c r="C36" s="32" t="s">
        <v>240</v>
      </c>
      <c r="D36" s="32"/>
      <c r="E36" s="32"/>
      <c r="F36" s="34">
        <v>230144</v>
      </c>
      <c r="G36" s="34">
        <f>SUM(F36)</f>
        <v>230144</v>
      </c>
      <c r="H36" s="34"/>
      <c r="I36" s="34"/>
      <c r="J36" s="34"/>
      <c r="K36" s="35"/>
      <c r="L36" s="35"/>
      <c r="M36" s="35"/>
      <c r="N36" s="35"/>
      <c r="O36" s="35" t="s">
        <v>41</v>
      </c>
    </row>
    <row r="37" spans="1:15" ht="11.2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46"/>
      <c r="M38" s="35"/>
      <c r="N38" s="46"/>
      <c r="O38" s="35"/>
    </row>
    <row r="39" spans="1:15" ht="11.25">
      <c r="A39" s="32" t="s">
        <v>546</v>
      </c>
      <c r="B39" s="32" t="s">
        <v>400</v>
      </c>
      <c r="C39" s="32" t="s">
        <v>38</v>
      </c>
      <c r="D39" s="32"/>
      <c r="E39" s="32"/>
      <c r="F39" s="34">
        <v>83880</v>
      </c>
      <c r="G39" s="34">
        <f>SUM(F39)</f>
        <v>83880</v>
      </c>
      <c r="H39" s="34"/>
      <c r="I39" s="34"/>
      <c r="J39" s="34"/>
      <c r="K39" s="35"/>
      <c r="L39" s="35"/>
      <c r="M39" s="35"/>
      <c r="N39" s="35"/>
      <c r="O39" s="35" t="s">
        <v>41</v>
      </c>
    </row>
    <row r="40" spans="1:15" ht="11.25">
      <c r="A40" s="32"/>
      <c r="B40" s="32"/>
      <c r="C40" s="32" t="s">
        <v>415</v>
      </c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46"/>
      <c r="M41" s="35"/>
      <c r="N41" s="46"/>
      <c r="O41" s="35"/>
    </row>
    <row r="42" spans="1:15" ht="11.25">
      <c r="A42" s="32" t="s">
        <v>547</v>
      </c>
      <c r="B42" s="32" t="s">
        <v>400</v>
      </c>
      <c r="C42" s="32" t="s">
        <v>38</v>
      </c>
      <c r="D42" s="32"/>
      <c r="E42" s="32"/>
      <c r="F42" s="34">
        <v>126960</v>
      </c>
      <c r="G42" s="34">
        <f>SUM(F42)</f>
        <v>126960</v>
      </c>
      <c r="H42" s="34"/>
      <c r="I42" s="34"/>
      <c r="J42" s="34"/>
      <c r="K42" s="35"/>
      <c r="L42" s="35"/>
      <c r="M42" s="35"/>
      <c r="N42" s="35"/>
      <c r="O42" s="35" t="s">
        <v>41</v>
      </c>
    </row>
    <row r="43" spans="1:15" ht="11.25">
      <c r="A43" s="32"/>
      <c r="B43" s="32"/>
      <c r="C43" s="32" t="s">
        <v>416</v>
      </c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/>
      <c r="B45" s="32"/>
      <c r="C45" s="32"/>
      <c r="D45" s="32"/>
      <c r="E45" s="32"/>
      <c r="F45" s="34"/>
      <c r="G45" s="34"/>
      <c r="H45" s="34"/>
      <c r="I45" s="34"/>
      <c r="J45" s="34"/>
      <c r="K45" s="35"/>
      <c r="L45" s="35"/>
      <c r="M45" s="35"/>
      <c r="N45" s="35"/>
      <c r="O45" s="35"/>
    </row>
    <row r="46" spans="1:15" ht="11.25">
      <c r="A46" s="32"/>
      <c r="B46" s="32"/>
      <c r="C46" s="32"/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8"/>
      <c r="B51" s="38"/>
      <c r="C51" s="38"/>
      <c r="D51" s="38"/>
      <c r="E51" s="38"/>
      <c r="F51" s="41"/>
      <c r="G51" s="41"/>
      <c r="H51" s="41"/>
      <c r="I51" s="41"/>
      <c r="J51" s="41"/>
      <c r="K51" s="42"/>
      <c r="L51" s="42"/>
      <c r="M51" s="42"/>
      <c r="N51" s="42"/>
      <c r="O51" s="42"/>
    </row>
    <row r="52" spans="2:10" ht="11.25">
      <c r="B52" s="51" t="s">
        <v>34</v>
      </c>
      <c r="F52" s="73">
        <f>SUM(F16:F51)</f>
        <v>1572929</v>
      </c>
      <c r="G52" s="73">
        <f>SUM(G16:G51)</f>
        <v>1572929</v>
      </c>
      <c r="H52" s="73"/>
      <c r="I52" s="73"/>
      <c r="J52" s="73"/>
    </row>
    <row r="53" spans="2:10" ht="11.25">
      <c r="B53" s="51" t="s">
        <v>26</v>
      </c>
      <c r="F53" s="74">
        <f>SUM(F52)</f>
        <v>1572929</v>
      </c>
      <c r="G53" s="74">
        <f>SUM(G52)</f>
        <v>1572929</v>
      </c>
      <c r="H53" s="73"/>
      <c r="I53" s="73"/>
      <c r="J53" s="73"/>
    </row>
    <row r="54" spans="2:10" ht="11.25">
      <c r="B54" s="51" t="s">
        <v>27</v>
      </c>
      <c r="F54" s="74"/>
      <c r="G54" s="74"/>
      <c r="H54" s="75"/>
      <c r="I54" s="75"/>
      <c r="J54" s="75"/>
    </row>
    <row r="58" spans="11:14" ht="11.25">
      <c r="K58" s="97"/>
      <c r="L58" s="97"/>
      <c r="M58" s="97"/>
      <c r="N58" s="97"/>
    </row>
    <row r="59" spans="2:14" ht="11.25">
      <c r="B59" s="97" t="s">
        <v>28</v>
      </c>
      <c r="C59" s="97"/>
      <c r="D59" s="97"/>
      <c r="K59" s="97" t="s">
        <v>79</v>
      </c>
      <c r="L59" s="97"/>
      <c r="M59" s="97"/>
      <c r="N59" s="97"/>
    </row>
    <row r="60" spans="2:14" ht="11.25">
      <c r="B60" s="97" t="s">
        <v>29</v>
      </c>
      <c r="C60" s="97"/>
      <c r="D60" s="97"/>
      <c r="K60" s="97" t="s">
        <v>31</v>
      </c>
      <c r="L60" s="97"/>
      <c r="M60" s="97"/>
      <c r="N60" s="97"/>
    </row>
    <row r="61" spans="2:4" ht="11.25">
      <c r="B61" s="109"/>
      <c r="C61" s="109"/>
      <c r="D61" s="109"/>
    </row>
    <row r="62" spans="1:15" ht="11.25">
      <c r="A62" s="97" t="s">
        <v>33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97" t="s">
        <v>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98" t="s">
        <v>24</v>
      </c>
      <c r="N64" s="99"/>
      <c r="O64" s="51"/>
    </row>
    <row r="65" spans="1:15" ht="11.25">
      <c r="A65" s="97" t="s">
        <v>80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97" t="s">
        <v>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450</v>
      </c>
      <c r="C72" s="60"/>
      <c r="D72" s="58"/>
      <c r="E72" s="60"/>
      <c r="F72" s="58"/>
      <c r="G72" s="61"/>
      <c r="H72" s="61"/>
      <c r="I72" s="61"/>
      <c r="J72" s="60"/>
      <c r="K72" s="100" t="s">
        <v>17</v>
      </c>
      <c r="L72" s="101"/>
      <c r="M72" s="101"/>
      <c r="N72" s="102"/>
      <c r="O72" s="62"/>
    </row>
    <row r="73" spans="1:15" ht="11.25">
      <c r="A73" s="63"/>
      <c r="B73" s="64"/>
      <c r="C73" s="65"/>
      <c r="D73" s="106" t="s">
        <v>15</v>
      </c>
      <c r="E73" s="107"/>
      <c r="F73" s="106" t="s">
        <v>16</v>
      </c>
      <c r="G73" s="108"/>
      <c r="H73" s="108"/>
      <c r="I73" s="108"/>
      <c r="J73" s="107"/>
      <c r="K73" s="103"/>
      <c r="L73" s="104"/>
      <c r="M73" s="104"/>
      <c r="N73" s="105"/>
      <c r="O73" s="66" t="s">
        <v>20</v>
      </c>
    </row>
    <row r="74" spans="1:15" ht="11.25">
      <c r="A74" s="67" t="s">
        <v>455</v>
      </c>
      <c r="B74" s="68"/>
      <c r="C74" s="69"/>
      <c r="D74" s="67"/>
      <c r="E74" s="69"/>
      <c r="F74" s="67"/>
      <c r="G74" s="68"/>
      <c r="H74" s="68"/>
      <c r="I74" s="68"/>
      <c r="J74" s="69"/>
      <c r="K74" s="98" t="s">
        <v>18</v>
      </c>
      <c r="L74" s="99"/>
      <c r="M74" s="98" t="s">
        <v>19</v>
      </c>
      <c r="N74" s="99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46</v>
      </c>
      <c r="G76" s="71" t="s">
        <v>6</v>
      </c>
      <c r="H76" s="71" t="s">
        <v>8</v>
      </c>
      <c r="I76" s="71" t="s">
        <v>7</v>
      </c>
      <c r="J76" s="71" t="s">
        <v>9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/>
      <c r="B78" s="45" t="s">
        <v>456</v>
      </c>
      <c r="C78" s="32"/>
      <c r="D78" s="32"/>
      <c r="E78" s="32"/>
      <c r="F78" s="34"/>
      <c r="G78" s="34"/>
      <c r="H78" s="34"/>
      <c r="I78" s="34"/>
      <c r="J78" s="34"/>
      <c r="K78" s="35"/>
      <c r="L78" s="46"/>
      <c r="M78" s="35"/>
      <c r="N78" s="46"/>
      <c r="O78" s="35"/>
    </row>
    <row r="79" spans="1:15" ht="11.25">
      <c r="A79" s="32" t="s">
        <v>548</v>
      </c>
      <c r="B79" s="32" t="s">
        <v>394</v>
      </c>
      <c r="C79" s="32" t="s">
        <v>118</v>
      </c>
      <c r="D79" s="32"/>
      <c r="E79" s="32"/>
      <c r="F79" s="34">
        <v>450000</v>
      </c>
      <c r="G79" s="34">
        <f>SUM(F79)</f>
        <v>450000</v>
      </c>
      <c r="H79" s="34"/>
      <c r="I79" s="34"/>
      <c r="J79" s="34"/>
      <c r="K79" s="35"/>
      <c r="L79" s="46"/>
      <c r="M79" s="35"/>
      <c r="N79" s="46"/>
      <c r="O79" s="35" t="s">
        <v>41</v>
      </c>
    </row>
    <row r="80" spans="1:15" ht="11.25">
      <c r="A80" s="32"/>
      <c r="B80" s="32" t="s">
        <v>395</v>
      </c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/>
      <c r="B81" s="32"/>
      <c r="C81" s="32"/>
      <c r="D81" s="32"/>
      <c r="E81" s="32"/>
      <c r="F81" s="34"/>
      <c r="G81" s="34"/>
      <c r="H81" s="34"/>
      <c r="I81" s="34"/>
      <c r="J81" s="34"/>
      <c r="K81" s="35"/>
      <c r="L81" s="35"/>
      <c r="M81" s="35"/>
      <c r="N81" s="35"/>
      <c r="O81" s="35"/>
    </row>
    <row r="82" spans="1:15" ht="11.25">
      <c r="A82" s="32" t="s">
        <v>549</v>
      </c>
      <c r="B82" s="32" t="s">
        <v>396</v>
      </c>
      <c r="C82" s="32" t="s">
        <v>397</v>
      </c>
      <c r="D82" s="32"/>
      <c r="E82" s="32"/>
      <c r="F82" s="34">
        <v>325000</v>
      </c>
      <c r="G82" s="34">
        <f>SUM(F82)</f>
        <v>325000</v>
      </c>
      <c r="H82" s="34"/>
      <c r="I82" s="34"/>
      <c r="J82" s="34"/>
      <c r="K82" s="35"/>
      <c r="L82" s="46"/>
      <c r="M82" s="35"/>
      <c r="N82" s="46"/>
      <c r="O82" s="35" t="s">
        <v>41</v>
      </c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46"/>
      <c r="M83" s="35"/>
      <c r="N83" s="46"/>
      <c r="O83" s="35"/>
    </row>
    <row r="84" spans="1:15" ht="11.25">
      <c r="A84" s="32"/>
      <c r="B84" s="45"/>
      <c r="C84" s="32"/>
      <c r="D84" s="32"/>
      <c r="E84" s="32"/>
      <c r="F84" s="34"/>
      <c r="G84" s="34"/>
      <c r="H84" s="34"/>
      <c r="I84" s="34"/>
      <c r="J84" s="34"/>
      <c r="K84" s="35"/>
      <c r="L84" s="35"/>
      <c r="M84" s="35"/>
      <c r="N84" s="35"/>
      <c r="O84" s="35"/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46"/>
      <c r="M85" s="35"/>
      <c r="N85" s="46"/>
      <c r="O85" s="35"/>
    </row>
    <row r="86" spans="1:15" ht="11.25">
      <c r="A86" s="32"/>
      <c r="B86" s="45"/>
      <c r="C86" s="32"/>
      <c r="D86" s="32"/>
      <c r="E86" s="32"/>
      <c r="F86" s="34"/>
      <c r="G86" s="34"/>
      <c r="H86" s="34"/>
      <c r="I86" s="34"/>
      <c r="J86" s="34"/>
      <c r="K86" s="35"/>
      <c r="L86" s="46"/>
      <c r="M86" s="35"/>
      <c r="N86" s="46"/>
      <c r="O86" s="35"/>
    </row>
    <row r="87" spans="1:15" ht="11.25">
      <c r="A87" s="32"/>
      <c r="B87" s="32"/>
      <c r="C87" s="32"/>
      <c r="D87" s="32"/>
      <c r="E87" s="32"/>
      <c r="F87" s="34"/>
      <c r="G87" s="34"/>
      <c r="H87" s="34"/>
      <c r="I87" s="34"/>
      <c r="J87" s="34"/>
      <c r="K87" s="35"/>
      <c r="L87" s="46"/>
      <c r="M87" s="35"/>
      <c r="N87" s="46"/>
      <c r="O87" s="35"/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46"/>
      <c r="M88" s="35"/>
      <c r="N88" s="46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/>
      <c r="B90" s="45"/>
      <c r="C90" s="32"/>
      <c r="D90" s="32"/>
      <c r="E90" s="32"/>
      <c r="F90" s="34"/>
      <c r="G90" s="34"/>
      <c r="H90" s="34"/>
      <c r="I90" s="34"/>
      <c r="J90" s="34"/>
      <c r="K90" s="35"/>
      <c r="L90" s="46"/>
      <c r="M90" s="35"/>
      <c r="N90" s="46"/>
      <c r="O90" s="35"/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46"/>
      <c r="M91" s="35"/>
      <c r="N91" s="46"/>
      <c r="O91" s="35"/>
    </row>
    <row r="92" spans="1:15" ht="11.25">
      <c r="A92" s="32"/>
      <c r="B92" s="45"/>
      <c r="C92" s="32"/>
      <c r="D92" s="32"/>
      <c r="E92" s="32"/>
      <c r="F92" s="34"/>
      <c r="G92" s="34"/>
      <c r="H92" s="34"/>
      <c r="I92" s="34"/>
      <c r="J92" s="34"/>
      <c r="K92" s="35"/>
      <c r="L92" s="46"/>
      <c r="M92" s="35"/>
      <c r="N92" s="46"/>
      <c r="O92" s="35"/>
    </row>
    <row r="93" spans="1:15" ht="11.25">
      <c r="A93" s="32"/>
      <c r="B93" s="45"/>
      <c r="C93" s="32"/>
      <c r="D93" s="32"/>
      <c r="E93" s="32"/>
      <c r="F93" s="34"/>
      <c r="G93" s="34"/>
      <c r="H93" s="34"/>
      <c r="I93" s="34"/>
      <c r="J93" s="34"/>
      <c r="K93" s="35"/>
      <c r="L93" s="35"/>
      <c r="M93" s="35"/>
      <c r="N93" s="35"/>
      <c r="O93" s="35"/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46"/>
      <c r="M94" s="35"/>
      <c r="N94" s="46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/>
      <c r="B96" s="32"/>
      <c r="C96" s="32"/>
      <c r="D96" s="32"/>
      <c r="E96" s="32"/>
      <c r="F96" s="34"/>
      <c r="G96" s="34"/>
      <c r="H96" s="34"/>
      <c r="I96" s="34"/>
      <c r="J96" s="34"/>
      <c r="K96" s="35"/>
      <c r="L96" s="35"/>
      <c r="M96" s="35"/>
      <c r="N96" s="35"/>
      <c r="O96" s="35"/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/>
      <c r="B99" s="32"/>
      <c r="C99" s="32"/>
      <c r="D99" s="32"/>
      <c r="E99" s="32"/>
      <c r="F99" s="34"/>
      <c r="G99" s="34"/>
      <c r="H99" s="34"/>
      <c r="I99" s="34"/>
      <c r="J99" s="34"/>
      <c r="K99" s="35"/>
      <c r="L99" s="46"/>
      <c r="M99" s="35"/>
      <c r="N99" s="46"/>
      <c r="O99" s="35"/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/>
      <c r="B102" s="32"/>
      <c r="C102" s="32"/>
      <c r="D102" s="32"/>
      <c r="E102" s="32"/>
      <c r="F102" s="34"/>
      <c r="G102" s="34"/>
      <c r="H102" s="34"/>
      <c r="I102" s="34"/>
      <c r="J102" s="34"/>
      <c r="K102" s="35"/>
      <c r="L102" s="46"/>
      <c r="M102" s="35"/>
      <c r="N102" s="46"/>
      <c r="O102" s="35"/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8"/>
      <c r="B111" s="38"/>
      <c r="C111" s="38"/>
      <c r="D111" s="38"/>
      <c r="E111" s="38"/>
      <c r="F111" s="41"/>
      <c r="G111" s="41"/>
      <c r="H111" s="41"/>
      <c r="I111" s="41"/>
      <c r="J111" s="41"/>
      <c r="K111" s="42"/>
      <c r="L111" s="42"/>
      <c r="M111" s="42"/>
      <c r="N111" s="42"/>
      <c r="O111" s="42"/>
    </row>
    <row r="112" spans="2:10" ht="11.25">
      <c r="B112" s="51" t="s">
        <v>34</v>
      </c>
      <c r="F112" s="73">
        <f>SUM(F77:F111)</f>
        <v>775000</v>
      </c>
      <c r="G112" s="73">
        <f>SUM(G77:G111)</f>
        <v>775000</v>
      </c>
      <c r="H112" s="73"/>
      <c r="I112" s="73"/>
      <c r="J112" s="73"/>
    </row>
    <row r="113" spans="2:10" ht="11.25">
      <c r="B113" s="51" t="s">
        <v>26</v>
      </c>
      <c r="F113" s="74">
        <f>SUM(F112)</f>
        <v>775000</v>
      </c>
      <c r="G113" s="74">
        <f>SUM(G112)</f>
        <v>775000</v>
      </c>
      <c r="H113" s="73"/>
      <c r="I113" s="73"/>
      <c r="J113" s="73"/>
    </row>
    <row r="114" spans="2:10" ht="11.25">
      <c r="B114" s="51" t="s">
        <v>27</v>
      </c>
      <c r="F114" s="74"/>
      <c r="G114" s="74"/>
      <c r="H114" s="75"/>
      <c r="I114" s="75"/>
      <c r="J114" s="75"/>
    </row>
    <row r="118" spans="11:14" ht="11.25">
      <c r="K118" s="97"/>
      <c r="L118" s="97"/>
      <c r="M118" s="97"/>
      <c r="N118" s="97"/>
    </row>
    <row r="119" spans="2:14" ht="11.25">
      <c r="B119" s="97" t="s">
        <v>28</v>
      </c>
      <c r="C119" s="97"/>
      <c r="D119" s="97"/>
      <c r="K119" s="97" t="s">
        <v>79</v>
      </c>
      <c r="L119" s="97"/>
      <c r="M119" s="97"/>
      <c r="N119" s="97"/>
    </row>
    <row r="120" spans="2:14" ht="11.25">
      <c r="B120" s="97" t="s">
        <v>29</v>
      </c>
      <c r="C120" s="97"/>
      <c r="D120" s="97"/>
      <c r="K120" s="97" t="s">
        <v>31</v>
      </c>
      <c r="L120" s="97"/>
      <c r="M120" s="97"/>
      <c r="N120" s="97"/>
    </row>
    <row r="121" spans="2:4" ht="11.25">
      <c r="B121" s="56"/>
      <c r="C121" s="56"/>
      <c r="D121" s="56"/>
    </row>
    <row r="122" spans="1:15" ht="11.25">
      <c r="A122" s="97" t="s">
        <v>33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1.25">
      <c r="A123" s="97" t="s">
        <v>23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11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98" t="s">
        <v>24</v>
      </c>
      <c r="N124" s="99"/>
      <c r="O124" s="51"/>
    </row>
    <row r="125" spans="1:15" ht="11.25">
      <c r="A125" s="97" t="s">
        <v>80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11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ht="11.25">
      <c r="A127" s="97" t="s">
        <v>0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11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1.25">
      <c r="A129" s="57" t="s">
        <v>32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1.25">
      <c r="A130" s="57" t="s">
        <v>35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ht="11.25">
      <c r="A131" s="57" t="s">
        <v>25</v>
      </c>
    </row>
    <row r="132" spans="1:15" ht="11.25">
      <c r="A132" s="58" t="s">
        <v>14</v>
      </c>
      <c r="B132" s="59" t="s">
        <v>450</v>
      </c>
      <c r="C132" s="60"/>
      <c r="D132" s="58"/>
      <c r="E132" s="60"/>
      <c r="F132" s="58"/>
      <c r="G132" s="61"/>
      <c r="H132" s="61"/>
      <c r="I132" s="61"/>
      <c r="J132" s="60"/>
      <c r="K132" s="100" t="s">
        <v>17</v>
      </c>
      <c r="L132" s="101"/>
      <c r="M132" s="101"/>
      <c r="N132" s="102"/>
      <c r="O132" s="62"/>
    </row>
    <row r="133" spans="1:15" ht="11.25">
      <c r="A133" s="63"/>
      <c r="B133" s="64"/>
      <c r="C133" s="65"/>
      <c r="D133" s="106" t="s">
        <v>15</v>
      </c>
      <c r="E133" s="107"/>
      <c r="F133" s="106" t="s">
        <v>16</v>
      </c>
      <c r="G133" s="108"/>
      <c r="H133" s="108"/>
      <c r="I133" s="108"/>
      <c r="J133" s="107"/>
      <c r="K133" s="103"/>
      <c r="L133" s="104"/>
      <c r="M133" s="104"/>
      <c r="N133" s="105"/>
      <c r="O133" s="66" t="s">
        <v>20</v>
      </c>
    </row>
    <row r="134" spans="1:15" ht="11.25">
      <c r="A134" s="67" t="s">
        <v>457</v>
      </c>
      <c r="B134" s="68"/>
      <c r="C134" s="69"/>
      <c r="D134" s="67"/>
      <c r="E134" s="69"/>
      <c r="F134" s="67"/>
      <c r="G134" s="68"/>
      <c r="H134" s="68"/>
      <c r="I134" s="68"/>
      <c r="J134" s="69"/>
      <c r="K134" s="98" t="s">
        <v>18</v>
      </c>
      <c r="L134" s="99"/>
      <c r="M134" s="98" t="s">
        <v>19</v>
      </c>
      <c r="N134" s="99"/>
      <c r="O134" s="66" t="s">
        <v>21</v>
      </c>
    </row>
    <row r="135" spans="1:15" ht="11.25">
      <c r="A135" s="70"/>
      <c r="B135" s="70"/>
      <c r="C135" s="70"/>
      <c r="D135" s="70" t="s">
        <v>3</v>
      </c>
      <c r="E135" s="70" t="s">
        <v>5</v>
      </c>
      <c r="F135" s="70"/>
      <c r="G135" s="70"/>
      <c r="H135" s="70"/>
      <c r="I135" s="70"/>
      <c r="J135" s="70"/>
      <c r="K135" s="70" t="s">
        <v>10</v>
      </c>
      <c r="L135" s="70"/>
      <c r="M135" s="70"/>
      <c r="N135" s="70"/>
      <c r="O135" s="66" t="s">
        <v>22</v>
      </c>
    </row>
    <row r="136" spans="1:15" ht="11.25">
      <c r="A136" s="71" t="s">
        <v>30</v>
      </c>
      <c r="B136" s="71" t="s">
        <v>1</v>
      </c>
      <c r="C136" s="71" t="s">
        <v>2</v>
      </c>
      <c r="D136" s="71" t="s">
        <v>4</v>
      </c>
      <c r="E136" s="71" t="s">
        <v>4</v>
      </c>
      <c r="F136" s="71" t="s">
        <v>46</v>
      </c>
      <c r="G136" s="71" t="s">
        <v>6</v>
      </c>
      <c r="H136" s="71" t="s">
        <v>8</v>
      </c>
      <c r="I136" s="71" t="s">
        <v>7</v>
      </c>
      <c r="J136" s="71" t="s">
        <v>9</v>
      </c>
      <c r="K136" s="71" t="s">
        <v>11</v>
      </c>
      <c r="L136" s="71" t="s">
        <v>12</v>
      </c>
      <c r="M136" s="71" t="s">
        <v>13</v>
      </c>
      <c r="N136" s="71" t="s">
        <v>12</v>
      </c>
      <c r="O136" s="72"/>
    </row>
    <row r="137" spans="1:15" ht="11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40"/>
      <c r="L137" s="40"/>
      <c r="M137" s="40"/>
      <c r="N137" s="40"/>
      <c r="O137" s="40"/>
    </row>
    <row r="138" spans="1:15" ht="11.25">
      <c r="A138" s="32"/>
      <c r="B138" s="45" t="s">
        <v>458</v>
      </c>
      <c r="C138" s="32"/>
      <c r="D138" s="32"/>
      <c r="E138" s="32"/>
      <c r="F138" s="34"/>
      <c r="G138" s="34"/>
      <c r="H138" s="34"/>
      <c r="I138" s="34"/>
      <c r="J138" s="34"/>
      <c r="K138" s="35"/>
      <c r="L138" s="35"/>
      <c r="M138" s="35"/>
      <c r="N138" s="35"/>
      <c r="O138" s="35"/>
    </row>
    <row r="139" spans="1:15" ht="11.25">
      <c r="A139" s="32" t="s">
        <v>550</v>
      </c>
      <c r="B139" s="32" t="s">
        <v>387</v>
      </c>
      <c r="C139" s="32" t="s">
        <v>225</v>
      </c>
      <c r="D139" s="32"/>
      <c r="E139" s="32"/>
      <c r="F139" s="34">
        <v>716938</v>
      </c>
      <c r="G139" s="34">
        <f>SUM(F139)</f>
        <v>716938</v>
      </c>
      <c r="H139" s="34"/>
      <c r="I139" s="34"/>
      <c r="J139" s="34"/>
      <c r="K139" s="35"/>
      <c r="L139" s="46"/>
      <c r="M139" s="35"/>
      <c r="N139" s="46"/>
      <c r="O139" s="35" t="s">
        <v>41</v>
      </c>
    </row>
    <row r="140" spans="1:15" ht="11.25">
      <c r="A140" s="32"/>
      <c r="B140" s="32"/>
      <c r="C140" s="32"/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/>
      <c r="B141" s="32"/>
      <c r="C141" s="32"/>
      <c r="D141" s="32"/>
      <c r="E141" s="32"/>
      <c r="F141" s="34"/>
      <c r="G141" s="34"/>
      <c r="H141" s="34"/>
      <c r="I141" s="34"/>
      <c r="J141" s="34"/>
      <c r="K141" s="35"/>
      <c r="L141" s="35"/>
      <c r="M141" s="35"/>
      <c r="N141" s="35"/>
      <c r="O141" s="35"/>
    </row>
    <row r="142" spans="1:15" ht="11.25">
      <c r="A142" s="32" t="s">
        <v>551</v>
      </c>
      <c r="B142" s="32" t="s">
        <v>393</v>
      </c>
      <c r="C142" s="32" t="s">
        <v>321</v>
      </c>
      <c r="D142" s="32"/>
      <c r="E142" s="32"/>
      <c r="F142" s="34">
        <v>750000</v>
      </c>
      <c r="G142" s="34">
        <f>SUM(F142)</f>
        <v>750000</v>
      </c>
      <c r="H142" s="34"/>
      <c r="I142" s="34"/>
      <c r="J142" s="34"/>
      <c r="K142" s="35"/>
      <c r="L142" s="46"/>
      <c r="M142" s="35"/>
      <c r="N142" s="46"/>
      <c r="O142" s="35" t="s">
        <v>41</v>
      </c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/>
      <c r="B144" s="45"/>
      <c r="C144" s="32"/>
      <c r="D144" s="32"/>
      <c r="E144" s="32"/>
      <c r="F144" s="34"/>
      <c r="G144" s="34"/>
      <c r="H144" s="34"/>
      <c r="I144" s="34"/>
      <c r="J144" s="34"/>
      <c r="K144" s="35"/>
      <c r="L144" s="35"/>
      <c r="M144" s="35"/>
      <c r="N144" s="35"/>
      <c r="O144" s="35"/>
    </row>
    <row r="145" spans="1:15" ht="11.25">
      <c r="A145" s="32"/>
      <c r="B145" s="32"/>
      <c r="C145" s="32"/>
      <c r="D145" s="32"/>
      <c r="E145" s="32"/>
      <c r="F145" s="34"/>
      <c r="G145" s="34"/>
      <c r="H145" s="34"/>
      <c r="I145" s="34"/>
      <c r="J145" s="34"/>
      <c r="K145" s="35"/>
      <c r="L145" s="46"/>
      <c r="M145" s="35"/>
      <c r="N145" s="46"/>
      <c r="O145" s="35"/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/>
      <c r="B147" s="32"/>
      <c r="C147" s="32"/>
      <c r="D147" s="32"/>
      <c r="E147" s="32"/>
      <c r="F147" s="34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/>
      <c r="B148" s="45"/>
      <c r="C148" s="32"/>
      <c r="D148" s="32"/>
      <c r="E148" s="32"/>
      <c r="F148" s="34"/>
      <c r="G148" s="34"/>
      <c r="H148" s="34"/>
      <c r="I148" s="34"/>
      <c r="J148" s="34"/>
      <c r="K148" s="35"/>
      <c r="L148" s="46"/>
      <c r="M148" s="35"/>
      <c r="N148" s="46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/>
      <c r="B150" s="32"/>
      <c r="C150" s="32"/>
      <c r="D150" s="32"/>
      <c r="E150" s="32"/>
      <c r="F150" s="34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/>
      <c r="B151" s="32"/>
      <c r="C151" s="32"/>
      <c r="D151" s="32"/>
      <c r="E151" s="32"/>
      <c r="F151" s="34"/>
      <c r="G151" s="34"/>
      <c r="H151" s="34"/>
      <c r="I151" s="34"/>
      <c r="J151" s="34"/>
      <c r="K151" s="35"/>
      <c r="L151" s="46"/>
      <c r="M151" s="35"/>
      <c r="N151" s="46"/>
      <c r="O151" s="35"/>
    </row>
    <row r="152" spans="1:15" ht="11.25">
      <c r="A152" s="32"/>
      <c r="B152" s="45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/>
      <c r="B153" s="32"/>
      <c r="C153" s="32"/>
      <c r="D153" s="32"/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/>
      <c r="B154" s="45"/>
      <c r="C154" s="32"/>
      <c r="D154" s="32"/>
      <c r="E154" s="32"/>
      <c r="F154" s="34"/>
      <c r="G154" s="34"/>
      <c r="H154" s="34"/>
      <c r="I154" s="34"/>
      <c r="J154" s="34"/>
      <c r="K154" s="35"/>
      <c r="L154" s="46"/>
      <c r="M154" s="35"/>
      <c r="N154" s="46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46"/>
      <c r="M155" s="35"/>
      <c r="N155" s="46"/>
      <c r="O155" s="35"/>
    </row>
    <row r="156" spans="1:15" ht="11.25">
      <c r="A156" s="32"/>
      <c r="B156" s="32"/>
      <c r="C156" s="32"/>
      <c r="D156" s="32"/>
      <c r="E156" s="32"/>
      <c r="F156" s="34"/>
      <c r="G156" s="34"/>
      <c r="H156" s="34"/>
      <c r="I156" s="34"/>
      <c r="J156" s="34"/>
      <c r="K156" s="35"/>
      <c r="L156" s="46"/>
      <c r="M156" s="35"/>
      <c r="N156" s="46"/>
      <c r="O156" s="35"/>
    </row>
    <row r="157" spans="1:15" ht="11.25">
      <c r="A157" s="32"/>
      <c r="B157" s="32"/>
      <c r="C157" s="32"/>
      <c r="D157" s="32"/>
      <c r="E157" s="32"/>
      <c r="F157" s="34"/>
      <c r="G157" s="34"/>
      <c r="H157" s="34"/>
      <c r="I157" s="34"/>
      <c r="J157" s="34"/>
      <c r="K157" s="35"/>
      <c r="L157" s="46"/>
      <c r="M157" s="35"/>
      <c r="N157" s="46"/>
      <c r="O157" s="35"/>
    </row>
    <row r="158" spans="1:15" ht="11.25">
      <c r="A158" s="32"/>
      <c r="B158" s="32"/>
      <c r="C158" s="32"/>
      <c r="D158" s="32"/>
      <c r="E158" s="32"/>
      <c r="F158" s="34"/>
      <c r="G158" s="34"/>
      <c r="H158" s="34"/>
      <c r="I158" s="34"/>
      <c r="J158" s="34"/>
      <c r="K158" s="35"/>
      <c r="L158" s="46"/>
      <c r="M158" s="35"/>
      <c r="N158" s="46"/>
      <c r="O158" s="35"/>
    </row>
    <row r="159" spans="1:15" ht="11.25">
      <c r="A159" s="32"/>
      <c r="B159" s="32"/>
      <c r="C159" s="32"/>
      <c r="D159" s="32"/>
      <c r="E159" s="32"/>
      <c r="F159" s="34"/>
      <c r="G159" s="34"/>
      <c r="H159" s="34"/>
      <c r="I159" s="34"/>
      <c r="J159" s="34"/>
      <c r="K159" s="35"/>
      <c r="L159" s="46"/>
      <c r="M159" s="35"/>
      <c r="N159" s="46"/>
      <c r="O159" s="35"/>
    </row>
    <row r="160" spans="1:15" ht="11.25">
      <c r="A160" s="32"/>
      <c r="B160" s="32"/>
      <c r="C160" s="32"/>
      <c r="D160" s="32"/>
      <c r="E160" s="32"/>
      <c r="F160" s="34"/>
      <c r="G160" s="34"/>
      <c r="H160" s="34"/>
      <c r="I160" s="34"/>
      <c r="J160" s="34"/>
      <c r="K160" s="35"/>
      <c r="L160" s="46"/>
      <c r="M160" s="35"/>
      <c r="N160" s="46"/>
      <c r="O160" s="35"/>
    </row>
    <row r="161" spans="1:15" ht="11.25">
      <c r="A161" s="32"/>
      <c r="B161" s="32"/>
      <c r="C161" s="32"/>
      <c r="D161" s="32"/>
      <c r="E161" s="32"/>
      <c r="F161" s="34"/>
      <c r="G161" s="34"/>
      <c r="H161" s="34"/>
      <c r="I161" s="34"/>
      <c r="J161" s="34"/>
      <c r="K161" s="35"/>
      <c r="L161" s="46"/>
      <c r="M161" s="35"/>
      <c r="N161" s="46"/>
      <c r="O161" s="35"/>
    </row>
    <row r="162" spans="1:15" ht="11.25">
      <c r="A162" s="32"/>
      <c r="B162" s="32"/>
      <c r="C162" s="32"/>
      <c r="D162" s="32"/>
      <c r="E162" s="32"/>
      <c r="F162" s="34"/>
      <c r="G162" s="34"/>
      <c r="H162" s="34"/>
      <c r="I162" s="34"/>
      <c r="J162" s="34"/>
      <c r="K162" s="35"/>
      <c r="L162" s="46"/>
      <c r="M162" s="35"/>
      <c r="N162" s="46"/>
      <c r="O162" s="35"/>
    </row>
    <row r="163" spans="1:15" ht="11.25">
      <c r="A163" s="32"/>
      <c r="B163" s="32"/>
      <c r="C163" s="32"/>
      <c r="D163" s="32"/>
      <c r="E163" s="32"/>
      <c r="F163" s="34"/>
      <c r="G163" s="34"/>
      <c r="H163" s="34"/>
      <c r="I163" s="34"/>
      <c r="J163" s="34"/>
      <c r="K163" s="35"/>
      <c r="L163" s="46"/>
      <c r="M163" s="35"/>
      <c r="N163" s="46"/>
      <c r="O163" s="35"/>
    </row>
    <row r="164" spans="1:15" ht="11.25">
      <c r="A164" s="32"/>
      <c r="B164" s="32"/>
      <c r="C164" s="32"/>
      <c r="D164" s="32"/>
      <c r="E164" s="32"/>
      <c r="F164" s="34"/>
      <c r="G164" s="34"/>
      <c r="H164" s="34"/>
      <c r="I164" s="34"/>
      <c r="J164" s="34"/>
      <c r="K164" s="35"/>
      <c r="L164" s="46"/>
      <c r="M164" s="35"/>
      <c r="N164" s="46"/>
      <c r="O164" s="35"/>
    </row>
    <row r="165" spans="1:15" ht="11.25">
      <c r="A165" s="32"/>
      <c r="B165" s="32"/>
      <c r="C165" s="32"/>
      <c r="D165" s="32"/>
      <c r="E165" s="32"/>
      <c r="F165" s="34"/>
      <c r="G165" s="34"/>
      <c r="H165" s="34"/>
      <c r="I165" s="34"/>
      <c r="J165" s="34"/>
      <c r="K165" s="35"/>
      <c r="L165" s="46"/>
      <c r="M165" s="35"/>
      <c r="N165" s="46"/>
      <c r="O165" s="35"/>
    </row>
    <row r="166" spans="1:15" ht="11.25">
      <c r="A166" s="32"/>
      <c r="B166" s="32"/>
      <c r="C166" s="32"/>
      <c r="D166" s="32"/>
      <c r="E166" s="32"/>
      <c r="F166" s="34"/>
      <c r="G166" s="34"/>
      <c r="H166" s="34"/>
      <c r="I166" s="34"/>
      <c r="J166" s="34"/>
      <c r="K166" s="35"/>
      <c r="L166" s="46"/>
      <c r="M166" s="35"/>
      <c r="N166" s="46"/>
      <c r="O166" s="35"/>
    </row>
    <row r="167" spans="1:15" ht="11.25">
      <c r="A167" s="32"/>
      <c r="B167" s="32"/>
      <c r="C167" s="32"/>
      <c r="D167" s="32"/>
      <c r="E167" s="32"/>
      <c r="F167" s="34"/>
      <c r="G167" s="34"/>
      <c r="H167" s="34"/>
      <c r="I167" s="34"/>
      <c r="J167" s="34"/>
      <c r="K167" s="35"/>
      <c r="L167" s="46"/>
      <c r="M167" s="35"/>
      <c r="N167" s="46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46"/>
      <c r="M168" s="35"/>
      <c r="N168" s="46"/>
      <c r="O168" s="35"/>
    </row>
    <row r="169" spans="1:15" ht="11.25">
      <c r="A169" s="32"/>
      <c r="B169" s="32"/>
      <c r="C169" s="32"/>
      <c r="D169" s="32"/>
      <c r="E169" s="32"/>
      <c r="F169" s="34"/>
      <c r="G169" s="34"/>
      <c r="H169" s="34"/>
      <c r="I169" s="34"/>
      <c r="J169" s="34"/>
      <c r="K169" s="35"/>
      <c r="L169" s="46"/>
      <c r="M169" s="35"/>
      <c r="N169" s="46"/>
      <c r="O169" s="35"/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/>
      <c r="L170" s="46"/>
      <c r="M170" s="35"/>
      <c r="N170" s="46"/>
      <c r="O170" s="35"/>
    </row>
    <row r="171" spans="1:15" ht="11.25">
      <c r="A171" s="38"/>
      <c r="B171" s="38"/>
      <c r="C171" s="38"/>
      <c r="D171" s="38"/>
      <c r="E171" s="38"/>
      <c r="F171" s="41"/>
      <c r="G171" s="41"/>
      <c r="H171" s="41"/>
      <c r="I171" s="41"/>
      <c r="J171" s="41"/>
      <c r="K171" s="42"/>
      <c r="L171" s="42"/>
      <c r="M171" s="42"/>
      <c r="N171" s="42"/>
      <c r="O171" s="42"/>
    </row>
    <row r="172" spans="2:10" ht="11.25">
      <c r="B172" s="51" t="s">
        <v>34</v>
      </c>
      <c r="F172" s="73">
        <f>SUM(F137:F171)</f>
        <v>1466938</v>
      </c>
      <c r="G172" s="73">
        <f>SUM(G137:G171)</f>
        <v>1466938</v>
      </c>
      <c r="H172" s="73"/>
      <c r="I172" s="73"/>
      <c r="J172" s="73"/>
    </row>
    <row r="173" spans="2:10" ht="11.25">
      <c r="B173" s="51" t="s">
        <v>26</v>
      </c>
      <c r="F173" s="74">
        <f>SUM(F172)</f>
        <v>1466938</v>
      </c>
      <c r="G173" s="74">
        <f>SUM(G172)</f>
        <v>1466938</v>
      </c>
      <c r="H173" s="73"/>
      <c r="I173" s="73"/>
      <c r="J173" s="73"/>
    </row>
    <row r="174" spans="2:10" ht="11.25">
      <c r="B174" s="51" t="s">
        <v>27</v>
      </c>
      <c r="F174" s="74">
        <f>F53+F113+F173</f>
        <v>3814867</v>
      </c>
      <c r="G174" s="74">
        <f>G53+G113+G173</f>
        <v>3814867</v>
      </c>
      <c r="H174" s="75"/>
      <c r="I174" s="75"/>
      <c r="J174" s="75"/>
    </row>
    <row r="178" spans="11:14" ht="11.25">
      <c r="K178" s="97"/>
      <c r="L178" s="97"/>
      <c r="M178" s="97"/>
      <c r="N178" s="97"/>
    </row>
    <row r="179" spans="2:14" ht="11.25">
      <c r="B179" s="97" t="s">
        <v>28</v>
      </c>
      <c r="C179" s="97"/>
      <c r="D179" s="97"/>
      <c r="K179" s="97" t="s">
        <v>79</v>
      </c>
      <c r="L179" s="97"/>
      <c r="M179" s="97"/>
      <c r="N179" s="97"/>
    </row>
    <row r="180" spans="2:14" ht="11.25">
      <c r="B180" s="97" t="s">
        <v>29</v>
      </c>
      <c r="C180" s="97"/>
      <c r="D180" s="97"/>
      <c r="K180" s="97" t="s">
        <v>31</v>
      </c>
      <c r="L180" s="97"/>
      <c r="M180" s="97"/>
      <c r="N180" s="97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</sheetData>
  <mergeCells count="46">
    <mergeCell ref="B61:D61"/>
    <mergeCell ref="K59:N59"/>
    <mergeCell ref="M3:N3"/>
    <mergeCell ref="B59:D59"/>
    <mergeCell ref="K13:L13"/>
    <mergeCell ref="M13:N13"/>
    <mergeCell ref="D12:E12"/>
    <mergeCell ref="F12:J12"/>
    <mergeCell ref="K11:N12"/>
    <mergeCell ref="K58:N58"/>
    <mergeCell ref="A1:O1"/>
    <mergeCell ref="A2:O2"/>
    <mergeCell ref="A4:O4"/>
    <mergeCell ref="A6:O6"/>
    <mergeCell ref="B180:D180"/>
    <mergeCell ref="K134:L134"/>
    <mergeCell ref="M134:N134"/>
    <mergeCell ref="B179:D179"/>
    <mergeCell ref="K179:N179"/>
    <mergeCell ref="K178:N178"/>
    <mergeCell ref="K180:N180"/>
    <mergeCell ref="K60:N60"/>
    <mergeCell ref="A127:O127"/>
    <mergeCell ref="K132:N133"/>
    <mergeCell ref="D133:E133"/>
    <mergeCell ref="F133:J133"/>
    <mergeCell ref="A122:O122"/>
    <mergeCell ref="A123:O123"/>
    <mergeCell ref="M124:N124"/>
    <mergeCell ref="A125:O125"/>
    <mergeCell ref="B60:D60"/>
    <mergeCell ref="A62:O62"/>
    <mergeCell ref="A63:O63"/>
    <mergeCell ref="M64:N64"/>
    <mergeCell ref="A65:O65"/>
    <mergeCell ref="A67:O67"/>
    <mergeCell ref="K72:N73"/>
    <mergeCell ref="D73:E73"/>
    <mergeCell ref="F73:J73"/>
    <mergeCell ref="B120:D120"/>
    <mergeCell ref="K120:N120"/>
    <mergeCell ref="K74:L74"/>
    <mergeCell ref="M74:N74"/>
    <mergeCell ref="K118:N118"/>
    <mergeCell ref="B119:D119"/>
    <mergeCell ref="K119:N119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3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3.00390625" style="36" customWidth="1"/>
    <col min="3" max="3" width="14.8515625" style="36" customWidth="1"/>
    <col min="4" max="5" width="8.57421875" style="36" customWidth="1"/>
    <col min="6" max="6" width="10.28125" style="36" customWidth="1"/>
    <col min="7" max="8" width="10.8515625" style="36" customWidth="1"/>
    <col min="9" max="9" width="9.00390625" style="36" customWidth="1"/>
    <col min="10" max="10" width="8.57421875" style="36" customWidth="1"/>
    <col min="11" max="11" width="10.00390625" style="36" customWidth="1"/>
    <col min="12" max="12" width="7.8515625" style="36" bestFit="1" customWidth="1"/>
    <col min="13" max="13" width="8.140625" style="36" customWidth="1"/>
    <col min="14" max="14" width="7.8515625" style="36" bestFit="1" customWidth="1"/>
    <col min="15" max="15" width="9.0039062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459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460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461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552</v>
      </c>
      <c r="B18" s="32" t="s">
        <v>388</v>
      </c>
      <c r="C18" s="32" t="s">
        <v>36</v>
      </c>
      <c r="D18" s="32"/>
      <c r="E18" s="32"/>
      <c r="F18" s="34">
        <v>104422</v>
      </c>
      <c r="G18" s="34">
        <f>SUM(F18)</f>
        <v>104422</v>
      </c>
      <c r="H18" s="34"/>
      <c r="I18" s="34"/>
      <c r="J18" s="34"/>
      <c r="K18" s="35"/>
      <c r="L18" s="46"/>
      <c r="M18" s="35"/>
      <c r="N18" s="46"/>
      <c r="O18" s="35" t="s">
        <v>41</v>
      </c>
    </row>
    <row r="19" spans="1:15" ht="11.25">
      <c r="A19" s="32"/>
      <c r="B19" s="32"/>
      <c r="C19" s="32" t="s">
        <v>391</v>
      </c>
      <c r="D19" s="32"/>
      <c r="E19" s="32"/>
      <c r="F19" s="34"/>
      <c r="G19" s="34"/>
      <c r="H19" s="34"/>
      <c r="I19" s="34"/>
      <c r="J19" s="34"/>
      <c r="K19" s="35"/>
      <c r="L19" s="46"/>
      <c r="M19" s="35"/>
      <c r="N19" s="46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553</v>
      </c>
      <c r="B21" s="32" t="s">
        <v>388</v>
      </c>
      <c r="C21" s="32" t="s">
        <v>398</v>
      </c>
      <c r="D21" s="32"/>
      <c r="E21" s="32"/>
      <c r="F21" s="34">
        <v>780000</v>
      </c>
      <c r="G21" s="34">
        <f>SUM(F21)</f>
        <v>780000</v>
      </c>
      <c r="H21" s="34"/>
      <c r="I21" s="34"/>
      <c r="J21" s="34"/>
      <c r="K21" s="35"/>
      <c r="L21" s="46"/>
      <c r="M21" s="35"/>
      <c r="N21" s="46"/>
      <c r="O21" s="35" t="s">
        <v>41</v>
      </c>
    </row>
    <row r="22" spans="1:15" ht="11.2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46"/>
      <c r="M22" s="35"/>
      <c r="N22" s="46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554</v>
      </c>
      <c r="B24" s="32" t="s">
        <v>388</v>
      </c>
      <c r="C24" s="32" t="s">
        <v>38</v>
      </c>
      <c r="D24" s="32"/>
      <c r="E24" s="32"/>
      <c r="F24" s="34">
        <v>183349</v>
      </c>
      <c r="G24" s="34">
        <f>SUM(F24)</f>
        <v>183349</v>
      </c>
      <c r="H24" s="34"/>
      <c r="I24" s="34"/>
      <c r="J24" s="34"/>
      <c r="K24" s="35"/>
      <c r="L24" s="35"/>
      <c r="M24" s="35"/>
      <c r="N24" s="35"/>
      <c r="O24" s="35" t="s">
        <v>41</v>
      </c>
    </row>
    <row r="25" spans="1:15" ht="11.25">
      <c r="A25" s="32"/>
      <c r="B25" s="32"/>
      <c r="C25" s="32" t="s">
        <v>416</v>
      </c>
      <c r="D25" s="32"/>
      <c r="E25" s="32"/>
      <c r="F25" s="34"/>
      <c r="G25" s="34"/>
      <c r="H25" s="34"/>
      <c r="I25" s="34"/>
      <c r="J25" s="34"/>
      <c r="K25" s="35"/>
      <c r="L25" s="46"/>
      <c r="M25" s="35"/>
      <c r="N25" s="46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555</v>
      </c>
      <c r="B27" s="32" t="s">
        <v>388</v>
      </c>
      <c r="C27" s="32" t="s">
        <v>284</v>
      </c>
      <c r="D27" s="32"/>
      <c r="E27" s="32"/>
      <c r="F27" s="34">
        <v>80000</v>
      </c>
      <c r="G27" s="34">
        <f>SUM(F27)</f>
        <v>80000</v>
      </c>
      <c r="H27" s="34"/>
      <c r="I27" s="34"/>
      <c r="J27" s="34"/>
      <c r="K27" s="35"/>
      <c r="L27" s="35"/>
      <c r="M27" s="35"/>
      <c r="N27" s="35"/>
      <c r="O27" s="35" t="s">
        <v>41</v>
      </c>
    </row>
    <row r="28" spans="1:15" ht="11.25">
      <c r="A28" s="32"/>
      <c r="B28" s="32"/>
      <c r="C28" s="32" t="s">
        <v>482</v>
      </c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556</v>
      </c>
      <c r="B30" s="32" t="s">
        <v>388</v>
      </c>
      <c r="C30" s="32" t="s">
        <v>170</v>
      </c>
      <c r="D30" s="32"/>
      <c r="E30" s="32"/>
      <c r="F30" s="34">
        <v>40000</v>
      </c>
      <c r="G30" s="34">
        <f>SUM(F30)</f>
        <v>40000</v>
      </c>
      <c r="H30" s="34"/>
      <c r="I30" s="34"/>
      <c r="J30" s="34"/>
      <c r="K30" s="35"/>
      <c r="L30" s="35"/>
      <c r="M30" s="35"/>
      <c r="N30" s="35"/>
      <c r="O30" s="35" t="s">
        <v>41</v>
      </c>
    </row>
    <row r="31" spans="1:15" ht="11.25">
      <c r="A31" s="32"/>
      <c r="B31" s="32"/>
      <c r="C31" s="32" t="s">
        <v>482</v>
      </c>
      <c r="D31" s="32"/>
      <c r="E31" s="32"/>
      <c r="F31" s="34"/>
      <c r="G31" s="34"/>
      <c r="H31" s="34"/>
      <c r="I31" s="34"/>
      <c r="J31" s="34"/>
      <c r="K31" s="35"/>
      <c r="L31" s="46"/>
      <c r="M31" s="35"/>
      <c r="N31" s="46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</row>
    <row r="34" spans="1:15" ht="11.2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46"/>
      <c r="M34" s="35"/>
      <c r="N34" s="46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</row>
    <row r="37" spans="1:15" ht="11.2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45"/>
      <c r="C38" s="32"/>
      <c r="D38" s="32"/>
      <c r="E38" s="32"/>
      <c r="F38" s="34"/>
      <c r="G38" s="34"/>
      <c r="H38" s="34"/>
      <c r="I38" s="34"/>
      <c r="J38" s="34"/>
      <c r="K38" s="35"/>
      <c r="L38" s="46"/>
      <c r="M38" s="35"/>
      <c r="N38" s="46"/>
      <c r="O38" s="35"/>
    </row>
    <row r="39" spans="1:15" ht="11.2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46"/>
      <c r="M39" s="35"/>
      <c r="N39" s="46"/>
      <c r="O39" s="35"/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46"/>
      <c r="M42" s="35"/>
      <c r="N42" s="46"/>
      <c r="O42" s="35"/>
    </row>
    <row r="43" spans="1:15" ht="11.2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/>
      <c r="B45" s="32"/>
      <c r="C45" s="32"/>
      <c r="D45" s="32"/>
      <c r="E45" s="32"/>
      <c r="F45" s="34"/>
      <c r="G45" s="34"/>
      <c r="H45" s="34"/>
      <c r="I45" s="34"/>
      <c r="J45" s="34"/>
      <c r="K45" s="35"/>
      <c r="L45" s="46"/>
      <c r="M45" s="35"/>
      <c r="N45" s="46"/>
      <c r="O45" s="35"/>
    </row>
    <row r="46" spans="1:15" ht="11.25">
      <c r="A46" s="32"/>
      <c r="B46" s="32"/>
      <c r="C46" s="32"/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8"/>
      <c r="B51" s="38"/>
      <c r="C51" s="38"/>
      <c r="D51" s="38"/>
      <c r="E51" s="38"/>
      <c r="F51" s="41"/>
      <c r="G51" s="41"/>
      <c r="H51" s="41"/>
      <c r="I51" s="41"/>
      <c r="J51" s="41"/>
      <c r="K51" s="42"/>
      <c r="L51" s="42"/>
      <c r="M51" s="42"/>
      <c r="N51" s="42"/>
      <c r="O51" s="42"/>
    </row>
    <row r="52" spans="2:10" ht="11.25">
      <c r="B52" s="51" t="s">
        <v>34</v>
      </c>
      <c r="F52" s="73">
        <f>SUM(F16:F51)</f>
        <v>1187771</v>
      </c>
      <c r="G52" s="73">
        <f>SUM(G16:G51)</f>
        <v>1187771</v>
      </c>
      <c r="H52" s="73"/>
      <c r="I52" s="73"/>
      <c r="J52" s="73"/>
    </row>
    <row r="53" spans="2:10" ht="11.25">
      <c r="B53" s="51" t="s">
        <v>26</v>
      </c>
      <c r="F53" s="74">
        <f>SUM(F52)</f>
        <v>1187771</v>
      </c>
      <c r="G53" s="74">
        <f>SUM(G52)</f>
        <v>1187771</v>
      </c>
      <c r="H53" s="73"/>
      <c r="I53" s="73"/>
      <c r="J53" s="73"/>
    </row>
    <row r="54" spans="2:10" ht="11.25">
      <c r="B54" s="51" t="s">
        <v>27</v>
      </c>
      <c r="F54" s="74"/>
      <c r="G54" s="74"/>
      <c r="H54" s="75"/>
      <c r="I54" s="75"/>
      <c r="J54" s="75"/>
    </row>
    <row r="58" spans="11:14" ht="11.25">
      <c r="K58" s="97"/>
      <c r="L58" s="97"/>
      <c r="M58" s="97"/>
      <c r="N58" s="97"/>
    </row>
    <row r="59" spans="2:14" ht="11.25">
      <c r="B59" s="97" t="s">
        <v>28</v>
      </c>
      <c r="C59" s="97"/>
      <c r="D59" s="97"/>
      <c r="K59" s="97" t="s">
        <v>79</v>
      </c>
      <c r="L59" s="97"/>
      <c r="M59" s="97"/>
      <c r="N59" s="97"/>
    </row>
    <row r="60" spans="2:14" ht="11.25">
      <c r="B60" s="97" t="s">
        <v>29</v>
      </c>
      <c r="C60" s="97"/>
      <c r="D60" s="97"/>
      <c r="K60" s="97" t="s">
        <v>31</v>
      </c>
      <c r="L60" s="97"/>
      <c r="M60" s="97"/>
      <c r="N60" s="97"/>
    </row>
    <row r="61" spans="1:15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O61" s="76"/>
    </row>
    <row r="62" spans="1:15" ht="11.25">
      <c r="A62" s="97" t="s">
        <v>33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97" t="s">
        <v>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98" t="s">
        <v>24</v>
      </c>
      <c r="N64" s="99"/>
      <c r="O64" s="51"/>
    </row>
    <row r="65" spans="1:15" ht="11.25">
      <c r="A65" s="97" t="s">
        <v>80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97" t="s">
        <v>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462</v>
      </c>
      <c r="C72" s="60"/>
      <c r="D72" s="58"/>
      <c r="E72" s="60"/>
      <c r="F72" s="58"/>
      <c r="G72" s="61"/>
      <c r="H72" s="61"/>
      <c r="I72" s="61"/>
      <c r="J72" s="60"/>
      <c r="K72" s="100" t="s">
        <v>17</v>
      </c>
      <c r="L72" s="101"/>
      <c r="M72" s="101"/>
      <c r="N72" s="102"/>
      <c r="O72" s="62"/>
    </row>
    <row r="73" spans="1:15" ht="11.25">
      <c r="A73" s="63"/>
      <c r="B73" s="64"/>
      <c r="C73" s="65"/>
      <c r="D73" s="106" t="s">
        <v>15</v>
      </c>
      <c r="E73" s="107"/>
      <c r="F73" s="106" t="s">
        <v>16</v>
      </c>
      <c r="G73" s="108"/>
      <c r="H73" s="108"/>
      <c r="I73" s="108"/>
      <c r="J73" s="107"/>
      <c r="K73" s="103"/>
      <c r="L73" s="104"/>
      <c r="M73" s="104"/>
      <c r="N73" s="105"/>
      <c r="O73" s="66" t="s">
        <v>20</v>
      </c>
    </row>
    <row r="74" spans="1:15" ht="11.25">
      <c r="A74" s="67" t="s">
        <v>463</v>
      </c>
      <c r="B74" s="68"/>
      <c r="C74" s="69"/>
      <c r="D74" s="67"/>
      <c r="E74" s="69"/>
      <c r="F74" s="67"/>
      <c r="G74" s="68"/>
      <c r="H74" s="68"/>
      <c r="I74" s="68"/>
      <c r="J74" s="69"/>
      <c r="K74" s="98" t="s">
        <v>18</v>
      </c>
      <c r="L74" s="99"/>
      <c r="M74" s="98" t="s">
        <v>19</v>
      </c>
      <c r="N74" s="99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46</v>
      </c>
      <c r="G76" s="71" t="s">
        <v>6</v>
      </c>
      <c r="H76" s="71" t="s">
        <v>8</v>
      </c>
      <c r="I76" s="71" t="s">
        <v>7</v>
      </c>
      <c r="J76" s="71" t="s">
        <v>9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62" t="s">
        <v>464</v>
      </c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 t="s">
        <v>557</v>
      </c>
      <c r="B78" s="32" t="s">
        <v>388</v>
      </c>
      <c r="C78" s="32" t="s">
        <v>389</v>
      </c>
      <c r="D78" s="32"/>
      <c r="E78" s="32"/>
      <c r="F78" s="34">
        <v>467623</v>
      </c>
      <c r="G78" s="34">
        <f>SUM(F78)</f>
        <v>467623</v>
      </c>
      <c r="H78" s="34"/>
      <c r="I78" s="34"/>
      <c r="J78" s="34"/>
      <c r="K78" s="35"/>
      <c r="L78" s="46"/>
      <c r="M78" s="35"/>
      <c r="N78" s="46"/>
      <c r="O78" s="35" t="s">
        <v>41</v>
      </c>
    </row>
    <row r="79" spans="1:15" ht="11.25">
      <c r="A79" s="32"/>
      <c r="B79" s="32"/>
      <c r="C79" s="32" t="s">
        <v>390</v>
      </c>
      <c r="D79" s="32"/>
      <c r="E79" s="32"/>
      <c r="F79" s="34"/>
      <c r="G79" s="34"/>
      <c r="H79" s="34"/>
      <c r="I79" s="34"/>
      <c r="J79" s="34"/>
      <c r="K79" s="35"/>
      <c r="L79" s="46"/>
      <c r="M79" s="35"/>
      <c r="N79" s="46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558</v>
      </c>
      <c r="B81" s="32" t="s">
        <v>388</v>
      </c>
      <c r="C81" s="32" t="s">
        <v>159</v>
      </c>
      <c r="D81" s="32"/>
      <c r="E81" s="32"/>
      <c r="F81" s="34">
        <v>151889</v>
      </c>
      <c r="G81" s="34">
        <f>SUM(F81)</f>
        <v>151889</v>
      </c>
      <c r="H81" s="34"/>
      <c r="I81" s="34"/>
      <c r="J81" s="34"/>
      <c r="K81" s="35"/>
      <c r="L81" s="46"/>
      <c r="M81" s="35"/>
      <c r="N81" s="46"/>
      <c r="O81" s="35" t="s">
        <v>41</v>
      </c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46"/>
      <c r="M82" s="35"/>
      <c r="N82" s="46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559</v>
      </c>
      <c r="B84" s="32" t="s">
        <v>388</v>
      </c>
      <c r="C84" s="32" t="s">
        <v>38</v>
      </c>
      <c r="D84" s="32"/>
      <c r="E84" s="32"/>
      <c r="F84" s="34">
        <v>152093</v>
      </c>
      <c r="G84" s="34">
        <f>SUM(F84)</f>
        <v>152093</v>
      </c>
      <c r="H84" s="34"/>
      <c r="I84" s="34"/>
      <c r="J84" s="34"/>
      <c r="K84" s="35"/>
      <c r="L84" s="46"/>
      <c r="M84" s="35"/>
      <c r="N84" s="46"/>
      <c r="O84" s="35" t="s">
        <v>41</v>
      </c>
    </row>
    <row r="85" spans="1:15" ht="11.25">
      <c r="A85" s="32"/>
      <c r="B85" s="32"/>
      <c r="C85" s="32" t="s">
        <v>392</v>
      </c>
      <c r="D85" s="32"/>
      <c r="E85" s="32"/>
      <c r="F85" s="34"/>
      <c r="G85" s="34"/>
      <c r="H85" s="34"/>
      <c r="I85" s="34"/>
      <c r="J85" s="34"/>
      <c r="K85" s="35"/>
      <c r="L85" s="46"/>
      <c r="M85" s="35"/>
      <c r="N85" s="46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560</v>
      </c>
      <c r="B87" s="32" t="s">
        <v>399</v>
      </c>
      <c r="C87" s="32" t="s">
        <v>262</v>
      </c>
      <c r="D87" s="32"/>
      <c r="E87" s="32"/>
      <c r="F87" s="34">
        <v>1500000</v>
      </c>
      <c r="G87" s="34">
        <f>SUM(F87)</f>
        <v>1500000</v>
      </c>
      <c r="H87" s="34"/>
      <c r="I87" s="34"/>
      <c r="J87" s="34"/>
      <c r="K87" s="35"/>
      <c r="L87" s="35"/>
      <c r="M87" s="35"/>
      <c r="N87" s="35"/>
      <c r="O87" s="35" t="s">
        <v>41</v>
      </c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561</v>
      </c>
      <c r="B90" s="32" t="s">
        <v>403</v>
      </c>
      <c r="C90" s="32" t="s">
        <v>100</v>
      </c>
      <c r="D90" s="32"/>
      <c r="E90" s="32"/>
      <c r="F90" s="34">
        <v>344062</v>
      </c>
      <c r="G90" s="34">
        <f>SUM(F90)</f>
        <v>344062</v>
      </c>
      <c r="H90" s="34"/>
      <c r="I90" s="34"/>
      <c r="J90" s="34"/>
      <c r="K90" s="35"/>
      <c r="L90" s="35"/>
      <c r="M90" s="35"/>
      <c r="N90" s="35"/>
      <c r="O90" s="35" t="s">
        <v>41</v>
      </c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46"/>
      <c r="M91" s="35"/>
      <c r="N91" s="46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 t="s">
        <v>562</v>
      </c>
      <c r="B93" s="32" t="s">
        <v>403</v>
      </c>
      <c r="C93" s="32" t="s">
        <v>404</v>
      </c>
      <c r="D93" s="32"/>
      <c r="E93" s="32"/>
      <c r="F93" s="34">
        <v>554961</v>
      </c>
      <c r="G93" s="34">
        <f>SUM(F93)</f>
        <v>554961</v>
      </c>
      <c r="H93" s="34"/>
      <c r="I93" s="34"/>
      <c r="J93" s="34"/>
      <c r="K93" s="35"/>
      <c r="L93" s="35"/>
      <c r="M93" s="35"/>
      <c r="N93" s="35"/>
      <c r="O93" s="35" t="s">
        <v>41</v>
      </c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46"/>
      <c r="M94" s="35"/>
      <c r="N94" s="46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 t="s">
        <v>563</v>
      </c>
      <c r="B96" s="32" t="s">
        <v>399</v>
      </c>
      <c r="C96" s="32" t="s">
        <v>113</v>
      </c>
      <c r="D96" s="32"/>
      <c r="E96" s="32"/>
      <c r="F96" s="34">
        <v>348645</v>
      </c>
      <c r="G96" s="34">
        <f>SUM(F96)</f>
        <v>348645</v>
      </c>
      <c r="H96" s="34"/>
      <c r="I96" s="34"/>
      <c r="J96" s="34"/>
      <c r="K96" s="35"/>
      <c r="L96" s="35"/>
      <c r="M96" s="35"/>
      <c r="N96" s="35"/>
      <c r="O96" s="35" t="s">
        <v>41</v>
      </c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45"/>
      <c r="C98" s="32"/>
      <c r="D98" s="32"/>
      <c r="E98" s="32"/>
      <c r="F98" s="34"/>
      <c r="G98" s="34"/>
      <c r="H98" s="34"/>
      <c r="I98" s="34"/>
      <c r="J98" s="34"/>
      <c r="K98" s="35"/>
      <c r="L98" s="46"/>
      <c r="M98" s="35"/>
      <c r="N98" s="46"/>
      <c r="O98" s="35"/>
    </row>
    <row r="99" spans="1:15" ht="11.25">
      <c r="A99" s="32" t="s">
        <v>564</v>
      </c>
      <c r="B99" s="32" t="s">
        <v>388</v>
      </c>
      <c r="C99" s="32" t="s">
        <v>43</v>
      </c>
      <c r="D99" s="32"/>
      <c r="E99" s="32"/>
      <c r="F99" s="34">
        <v>551862</v>
      </c>
      <c r="G99" s="34">
        <f>SUM(F99)</f>
        <v>551862</v>
      </c>
      <c r="H99" s="34"/>
      <c r="I99" s="34"/>
      <c r="J99" s="34"/>
      <c r="K99" s="35"/>
      <c r="L99" s="46"/>
      <c r="M99" s="35"/>
      <c r="N99" s="46"/>
      <c r="O99" s="35" t="s">
        <v>41</v>
      </c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 t="s">
        <v>565</v>
      </c>
      <c r="B102" s="32" t="s">
        <v>399</v>
      </c>
      <c r="C102" s="32" t="s">
        <v>38</v>
      </c>
      <c r="D102" s="32"/>
      <c r="E102" s="32"/>
      <c r="F102" s="34">
        <v>604342</v>
      </c>
      <c r="G102" s="34">
        <f>SUM(F102)</f>
        <v>604342</v>
      </c>
      <c r="H102" s="34"/>
      <c r="I102" s="34"/>
      <c r="J102" s="34"/>
      <c r="K102" s="35"/>
      <c r="L102" s="46"/>
      <c r="M102" s="35"/>
      <c r="N102" s="46"/>
      <c r="O102" s="35" t="s">
        <v>41</v>
      </c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 t="s">
        <v>566</v>
      </c>
      <c r="B105" s="32" t="s">
        <v>388</v>
      </c>
      <c r="C105" s="32" t="s">
        <v>36</v>
      </c>
      <c r="D105" s="32"/>
      <c r="E105" s="32"/>
      <c r="F105" s="34">
        <v>116860</v>
      </c>
      <c r="G105" s="34">
        <f>SUM(F105)</f>
        <v>116860</v>
      </c>
      <c r="H105" s="34"/>
      <c r="I105" s="34"/>
      <c r="J105" s="34"/>
      <c r="K105" s="35"/>
      <c r="L105" s="46"/>
      <c r="M105" s="35"/>
      <c r="N105" s="46"/>
      <c r="O105" s="35" t="s">
        <v>41</v>
      </c>
    </row>
    <row r="106" spans="1:15" ht="11.25">
      <c r="A106" s="32"/>
      <c r="B106" s="32"/>
      <c r="C106" s="32" t="s">
        <v>405</v>
      </c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 t="s">
        <v>567</v>
      </c>
      <c r="B108" s="32" t="s">
        <v>413</v>
      </c>
      <c r="C108" s="32" t="s">
        <v>168</v>
      </c>
      <c r="D108" s="32"/>
      <c r="E108" s="32"/>
      <c r="F108" s="34">
        <v>121310</v>
      </c>
      <c r="G108" s="34">
        <f>SUM(F108)</f>
        <v>121310</v>
      </c>
      <c r="H108" s="34"/>
      <c r="I108" s="34"/>
      <c r="J108" s="34"/>
      <c r="K108" s="35"/>
      <c r="L108" s="35"/>
      <c r="M108" s="35"/>
      <c r="N108" s="35"/>
      <c r="O108" s="35" t="s">
        <v>41</v>
      </c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 t="s">
        <v>568</v>
      </c>
      <c r="B111" s="32" t="s">
        <v>388</v>
      </c>
      <c r="C111" s="32" t="s">
        <v>414</v>
      </c>
      <c r="D111" s="32"/>
      <c r="E111" s="32"/>
      <c r="F111" s="34">
        <v>441690</v>
      </c>
      <c r="G111" s="34">
        <f>SUM(F111)</f>
        <v>441690</v>
      </c>
      <c r="H111" s="34"/>
      <c r="I111" s="34"/>
      <c r="J111" s="34"/>
      <c r="K111" s="35"/>
      <c r="L111" s="35"/>
      <c r="M111" s="35"/>
      <c r="N111" s="35"/>
      <c r="O111" s="35" t="s">
        <v>41</v>
      </c>
    </row>
    <row r="112" spans="1:15" ht="11.25">
      <c r="A112" s="38"/>
      <c r="B112" s="38"/>
      <c r="C112" s="38"/>
      <c r="D112" s="38"/>
      <c r="E112" s="38"/>
      <c r="F112" s="41"/>
      <c r="G112" s="41"/>
      <c r="H112" s="41"/>
      <c r="I112" s="41"/>
      <c r="J112" s="41"/>
      <c r="K112" s="42"/>
      <c r="L112" s="42"/>
      <c r="M112" s="42"/>
      <c r="N112" s="42"/>
      <c r="O112" s="42"/>
    </row>
    <row r="113" spans="2:10" ht="11.25">
      <c r="B113" s="51" t="s">
        <v>34</v>
      </c>
      <c r="F113" s="73">
        <f>SUM(F77:F112)</f>
        <v>5355337</v>
      </c>
      <c r="G113" s="73">
        <f>SUM(G77:G112)</f>
        <v>5355337</v>
      </c>
      <c r="H113" s="73"/>
      <c r="I113" s="73"/>
      <c r="J113" s="73"/>
    </row>
    <row r="114" spans="2:10" ht="11.25">
      <c r="B114" s="51" t="s">
        <v>26</v>
      </c>
      <c r="F114" s="74">
        <f>SUM(F113)</f>
        <v>5355337</v>
      </c>
      <c r="G114" s="74">
        <f>SUM(G113)</f>
        <v>5355337</v>
      </c>
      <c r="H114" s="73"/>
      <c r="I114" s="73"/>
      <c r="J114" s="73"/>
    </row>
    <row r="115" spans="2:10" ht="11.25">
      <c r="B115" s="51" t="s">
        <v>27</v>
      </c>
      <c r="F115" s="74">
        <f>F53+F114</f>
        <v>6543108</v>
      </c>
      <c r="G115" s="74">
        <f>G53+G114</f>
        <v>6543108</v>
      </c>
      <c r="H115" s="75"/>
      <c r="I115" s="75"/>
      <c r="J115" s="75"/>
    </row>
    <row r="118" spans="11:14" ht="11.25">
      <c r="K118" s="97"/>
      <c r="L118" s="97"/>
      <c r="M118" s="97"/>
      <c r="N118" s="97"/>
    </row>
    <row r="119" spans="2:14" ht="11.25">
      <c r="B119" s="97" t="s">
        <v>28</v>
      </c>
      <c r="C119" s="97"/>
      <c r="D119" s="97"/>
      <c r="K119" s="97" t="s">
        <v>79</v>
      </c>
      <c r="L119" s="97"/>
      <c r="M119" s="97"/>
      <c r="N119" s="97"/>
    </row>
    <row r="120" spans="1:14" ht="12.75">
      <c r="A120" s="76"/>
      <c r="B120" s="97" t="s">
        <v>29</v>
      </c>
      <c r="C120" s="97"/>
      <c r="D120" s="97"/>
      <c r="K120" s="97" t="s">
        <v>31</v>
      </c>
      <c r="L120" s="97"/>
      <c r="M120" s="97"/>
      <c r="N120" s="97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2:15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</sheetData>
  <mergeCells count="30">
    <mergeCell ref="B120:D120"/>
    <mergeCell ref="K74:L74"/>
    <mergeCell ref="M74:N74"/>
    <mergeCell ref="B119:D119"/>
    <mergeCell ref="K119:N119"/>
    <mergeCell ref="K118:N118"/>
    <mergeCell ref="K120:N120"/>
    <mergeCell ref="A67:O67"/>
    <mergeCell ref="K72:N73"/>
    <mergeCell ref="D73:E73"/>
    <mergeCell ref="F73:J73"/>
    <mergeCell ref="A62:O62"/>
    <mergeCell ref="A63:O63"/>
    <mergeCell ref="M64:N64"/>
    <mergeCell ref="A65:O65"/>
    <mergeCell ref="A1:O1"/>
    <mergeCell ref="A2:O2"/>
    <mergeCell ref="M3:N3"/>
    <mergeCell ref="A4:O4"/>
    <mergeCell ref="A6:O6"/>
    <mergeCell ref="K11:N12"/>
    <mergeCell ref="D12:E12"/>
    <mergeCell ref="F12:J12"/>
    <mergeCell ref="K13:L13"/>
    <mergeCell ref="M13:N13"/>
    <mergeCell ref="B60:D60"/>
    <mergeCell ref="B59:D59"/>
    <mergeCell ref="K59:N59"/>
    <mergeCell ref="K58:N58"/>
    <mergeCell ref="K60:N6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3"/>
  <sheetViews>
    <sheetView workbookViewId="0" topLeftCell="A1">
      <selection activeCell="A1" sqref="A1:IV16384"/>
    </sheetView>
  </sheetViews>
  <sheetFormatPr defaultColWidth="11.421875" defaultRowHeight="12.75"/>
  <cols>
    <col min="1" max="1" width="11.00390625" style="36" customWidth="1"/>
    <col min="2" max="2" width="35.8515625" style="36" bestFit="1" customWidth="1"/>
    <col min="3" max="3" width="16.140625" style="36" customWidth="1"/>
    <col min="4" max="4" width="8.57421875" style="36" customWidth="1"/>
    <col min="5" max="5" width="7.57421875" style="36" customWidth="1"/>
    <col min="6" max="6" width="10.28125" style="36" customWidth="1"/>
    <col min="7" max="7" width="9.8515625" style="36" customWidth="1"/>
    <col min="8" max="8" width="9.140625" style="36" customWidth="1"/>
    <col min="9" max="9" width="8.8515625" style="36" customWidth="1"/>
    <col min="10" max="10" width="9.00390625" style="36" customWidth="1"/>
    <col min="11" max="11" width="9.140625" style="36" bestFit="1" customWidth="1"/>
    <col min="12" max="12" width="7.8515625" style="36" bestFit="1" customWidth="1"/>
    <col min="13" max="13" width="7.421875" style="36" customWidth="1"/>
    <col min="14" max="14" width="7.8515625" style="36" bestFit="1" customWidth="1"/>
    <col min="15" max="15" width="9.0039062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406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407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488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408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/>
      <c r="B18" s="45" t="s">
        <v>409</v>
      </c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35"/>
      <c r="O18" s="35"/>
    </row>
    <row r="19" spans="1:15" ht="11.25">
      <c r="A19" s="32" t="s">
        <v>569</v>
      </c>
      <c r="B19" s="32" t="s">
        <v>527</v>
      </c>
      <c r="C19" s="32" t="s">
        <v>225</v>
      </c>
      <c r="D19" s="32"/>
      <c r="E19" s="32"/>
      <c r="F19" s="34">
        <v>1295468</v>
      </c>
      <c r="G19" s="34">
        <f>F19*90%</f>
        <v>1165921.2</v>
      </c>
      <c r="H19" s="34">
        <f>F19*10%</f>
        <v>129546.8</v>
      </c>
      <c r="I19" s="34"/>
      <c r="J19" s="34"/>
      <c r="K19" s="35"/>
      <c r="L19" s="46"/>
      <c r="M19" s="35"/>
      <c r="N19" s="35"/>
      <c r="O19" s="35" t="s">
        <v>41</v>
      </c>
    </row>
    <row r="20" spans="1:15" ht="11.25">
      <c r="A20" s="32"/>
      <c r="B20" s="32" t="s">
        <v>528</v>
      </c>
      <c r="C20" s="32"/>
      <c r="D20" s="32"/>
      <c r="E20" s="32"/>
      <c r="F20" s="34"/>
      <c r="G20" s="34"/>
      <c r="H20" s="34"/>
      <c r="I20" s="34"/>
      <c r="J20" s="34"/>
      <c r="K20" s="35"/>
      <c r="L20" s="46"/>
      <c r="M20" s="35"/>
      <c r="N20" s="35"/>
      <c r="O20" s="35"/>
    </row>
    <row r="21" spans="1:15" ht="11.25">
      <c r="A21" s="32"/>
      <c r="B21" s="32" t="s">
        <v>529</v>
      </c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35"/>
      <c r="O21" s="35"/>
    </row>
    <row r="22" spans="1:15" ht="11.25">
      <c r="A22" s="32"/>
      <c r="B22" s="32" t="s">
        <v>530</v>
      </c>
      <c r="C22" s="32"/>
      <c r="D22" s="32"/>
      <c r="E22" s="32"/>
      <c r="F22" s="34"/>
      <c r="G22" s="34"/>
      <c r="H22" s="34"/>
      <c r="I22" s="34"/>
      <c r="J22" s="34"/>
      <c r="K22" s="35"/>
      <c r="L22" s="46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46"/>
      <c r="M23" s="35"/>
      <c r="N23" s="35"/>
      <c r="O23" s="35"/>
    </row>
    <row r="24" spans="1:15" ht="11.25">
      <c r="A24" s="32" t="s">
        <v>570</v>
      </c>
      <c r="B24" s="32" t="s">
        <v>533</v>
      </c>
      <c r="C24" s="32" t="s">
        <v>225</v>
      </c>
      <c r="D24" s="32"/>
      <c r="E24" s="32"/>
      <c r="F24" s="34">
        <v>1262874</v>
      </c>
      <c r="G24" s="34">
        <f>F24*90%</f>
        <v>1136586.6</v>
      </c>
      <c r="H24" s="34">
        <f>F24*10%</f>
        <v>126287.40000000001</v>
      </c>
      <c r="I24" s="34"/>
      <c r="J24" s="34"/>
      <c r="K24" s="35"/>
      <c r="L24" s="35"/>
      <c r="M24" s="35"/>
      <c r="N24" s="35"/>
      <c r="O24" s="35" t="s">
        <v>41</v>
      </c>
    </row>
    <row r="25" spans="1:15" ht="11.25">
      <c r="A25" s="32"/>
      <c r="B25" s="32" t="s">
        <v>528</v>
      </c>
      <c r="C25" s="32"/>
      <c r="D25" s="32"/>
      <c r="E25" s="32"/>
      <c r="F25" s="34"/>
      <c r="G25" s="34"/>
      <c r="H25" s="34"/>
      <c r="I25" s="34"/>
      <c r="J25" s="34"/>
      <c r="K25" s="35"/>
      <c r="L25" s="46"/>
      <c r="M25" s="35"/>
      <c r="N25" s="35"/>
      <c r="O25" s="35"/>
    </row>
    <row r="26" spans="1:15" ht="11.25">
      <c r="A26" s="32"/>
      <c r="B26" s="32" t="s">
        <v>537</v>
      </c>
      <c r="C26" s="32"/>
      <c r="D26" s="32"/>
      <c r="E26" s="32"/>
      <c r="F26" s="34"/>
      <c r="G26" s="34"/>
      <c r="H26" s="34"/>
      <c r="I26" s="34"/>
      <c r="J26" s="34"/>
      <c r="K26" s="35"/>
      <c r="L26" s="46"/>
      <c r="M26" s="35"/>
      <c r="N26" s="35"/>
      <c r="O26" s="35"/>
    </row>
    <row r="27" spans="1:15" ht="11.25">
      <c r="A27" s="32"/>
      <c r="B27" s="32" t="s">
        <v>538</v>
      </c>
      <c r="C27" s="32"/>
      <c r="D27" s="32"/>
      <c r="E27" s="32"/>
      <c r="F27" s="34"/>
      <c r="G27" s="34"/>
      <c r="H27" s="34"/>
      <c r="I27" s="34"/>
      <c r="J27" s="34"/>
      <c r="K27" s="35"/>
      <c r="L27" s="46"/>
      <c r="M27" s="35"/>
      <c r="N27" s="35"/>
      <c r="O27" s="35"/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46"/>
      <c r="M28" s="35"/>
      <c r="N28" s="35"/>
      <c r="O28" s="35"/>
    </row>
    <row r="29" spans="1:15" ht="11.25">
      <c r="A29" s="32" t="s">
        <v>571</v>
      </c>
      <c r="B29" s="32" t="s">
        <v>534</v>
      </c>
      <c r="C29" s="32" t="s">
        <v>225</v>
      </c>
      <c r="D29" s="32"/>
      <c r="E29" s="32"/>
      <c r="F29" s="34">
        <v>1274333</v>
      </c>
      <c r="G29" s="34">
        <f>F29*90%</f>
        <v>1146899.7</v>
      </c>
      <c r="H29" s="34">
        <f>F29*10%</f>
        <v>127433.3</v>
      </c>
      <c r="I29" s="34"/>
      <c r="J29" s="34"/>
      <c r="K29" s="35"/>
      <c r="L29" s="46"/>
      <c r="M29" s="35"/>
      <c r="N29" s="35"/>
      <c r="O29" s="35" t="s">
        <v>41</v>
      </c>
    </row>
    <row r="30" spans="1:15" ht="11.25">
      <c r="A30" s="32"/>
      <c r="B30" s="32" t="s">
        <v>535</v>
      </c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</row>
    <row r="31" spans="1:15" ht="11.25">
      <c r="A31" s="32"/>
      <c r="B31" s="32" t="s">
        <v>536</v>
      </c>
      <c r="C31" s="32"/>
      <c r="D31" s="32"/>
      <c r="E31" s="32"/>
      <c r="F31" s="34"/>
      <c r="G31" s="34"/>
      <c r="H31" s="34"/>
      <c r="I31" s="34"/>
      <c r="J31" s="34"/>
      <c r="K31" s="35"/>
      <c r="L31" s="46"/>
      <c r="M31" s="35"/>
      <c r="N31" s="35"/>
      <c r="O31" s="35"/>
    </row>
    <row r="32" spans="1:15" ht="11.25">
      <c r="A32" s="32"/>
      <c r="B32" s="32" t="s">
        <v>537</v>
      </c>
      <c r="C32" s="32"/>
      <c r="D32" s="32"/>
      <c r="E32" s="32"/>
      <c r="F32" s="34"/>
      <c r="G32" s="34"/>
      <c r="H32" s="34"/>
      <c r="I32" s="34"/>
      <c r="J32" s="34"/>
      <c r="K32" s="35"/>
      <c r="L32" s="46"/>
      <c r="M32" s="35"/>
      <c r="N32" s="35"/>
      <c r="O32" s="35"/>
    </row>
    <row r="33" spans="1:15" ht="11.25">
      <c r="A33" s="32"/>
      <c r="B33" s="32" t="s">
        <v>538</v>
      </c>
      <c r="C33" s="32"/>
      <c r="D33" s="32"/>
      <c r="E33" s="32"/>
      <c r="F33" s="34"/>
      <c r="G33" s="34"/>
      <c r="H33" s="34"/>
      <c r="I33" s="34"/>
      <c r="J33" s="34"/>
      <c r="K33" s="35"/>
      <c r="L33" s="46"/>
      <c r="M33" s="35"/>
      <c r="N33" s="35"/>
      <c r="O33" s="35"/>
    </row>
    <row r="34" spans="1:15" ht="11.2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46"/>
      <c r="M34" s="35"/>
      <c r="N34" s="35"/>
      <c r="O34" s="35"/>
    </row>
    <row r="35" spans="1:15" ht="11.25">
      <c r="A35" s="32" t="s">
        <v>572</v>
      </c>
      <c r="B35" s="32" t="s">
        <v>539</v>
      </c>
      <c r="C35" s="32" t="s">
        <v>225</v>
      </c>
      <c r="D35" s="32"/>
      <c r="E35" s="32"/>
      <c r="F35" s="34">
        <v>1310266</v>
      </c>
      <c r="G35" s="34">
        <f>F35*90%</f>
        <v>1179239.4000000001</v>
      </c>
      <c r="H35" s="34">
        <f>F35*10%</f>
        <v>131026.6</v>
      </c>
      <c r="I35" s="34"/>
      <c r="J35" s="34"/>
      <c r="K35" s="35"/>
      <c r="L35" s="46"/>
      <c r="M35" s="35"/>
      <c r="N35" s="35"/>
      <c r="O35" s="35" t="s">
        <v>41</v>
      </c>
    </row>
    <row r="36" spans="1:15" ht="11.25">
      <c r="A36" s="32"/>
      <c r="B36" s="32" t="s">
        <v>528</v>
      </c>
      <c r="C36" s="32"/>
      <c r="D36" s="32"/>
      <c r="E36" s="32"/>
      <c r="F36" s="34"/>
      <c r="G36" s="34"/>
      <c r="H36" s="34"/>
      <c r="I36" s="34"/>
      <c r="J36" s="34"/>
      <c r="K36" s="35"/>
      <c r="L36" s="46"/>
      <c r="M36" s="35"/>
      <c r="N36" s="35"/>
      <c r="O36" s="35"/>
    </row>
    <row r="37" spans="1:15" ht="11.25">
      <c r="A37" s="32"/>
      <c r="B37" s="32" t="s">
        <v>529</v>
      </c>
      <c r="C37" s="32"/>
      <c r="D37" s="32"/>
      <c r="E37" s="32"/>
      <c r="F37" s="34"/>
      <c r="G37" s="34"/>
      <c r="H37" s="34"/>
      <c r="I37" s="34"/>
      <c r="J37" s="34"/>
      <c r="K37" s="35"/>
      <c r="L37" s="46"/>
      <c r="M37" s="35"/>
      <c r="N37" s="35"/>
      <c r="O37" s="35"/>
    </row>
    <row r="38" spans="1:15" ht="11.25">
      <c r="A38" s="32"/>
      <c r="B38" s="32" t="s">
        <v>540</v>
      </c>
      <c r="C38" s="32"/>
      <c r="D38" s="32"/>
      <c r="E38" s="32"/>
      <c r="F38" s="34"/>
      <c r="G38" s="34"/>
      <c r="H38" s="34"/>
      <c r="I38" s="34"/>
      <c r="J38" s="34"/>
      <c r="K38" s="35"/>
      <c r="L38" s="46"/>
      <c r="M38" s="35"/>
      <c r="N38" s="35"/>
      <c r="O38" s="35"/>
    </row>
    <row r="39" spans="1:15" ht="11.2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46"/>
      <c r="M39" s="35"/>
      <c r="N39" s="35"/>
      <c r="O39" s="35"/>
    </row>
    <row r="40" spans="1:15" ht="11.25">
      <c r="A40" s="32" t="s">
        <v>573</v>
      </c>
      <c r="B40" s="32" t="s">
        <v>534</v>
      </c>
      <c r="C40" s="32" t="s">
        <v>225</v>
      </c>
      <c r="D40" s="32"/>
      <c r="E40" s="32"/>
      <c r="F40" s="34">
        <v>1014544</v>
      </c>
      <c r="G40" s="34">
        <f>F40*90%</f>
        <v>913089.6</v>
      </c>
      <c r="H40" s="34">
        <f>F40*10%</f>
        <v>101454.40000000001</v>
      </c>
      <c r="I40" s="34"/>
      <c r="J40" s="34"/>
      <c r="K40" s="35"/>
      <c r="L40" s="46"/>
      <c r="M40" s="35"/>
      <c r="N40" s="35"/>
      <c r="O40" s="35" t="s">
        <v>41</v>
      </c>
    </row>
    <row r="41" spans="1:15" ht="11.25">
      <c r="A41" s="32"/>
      <c r="B41" s="32" t="s">
        <v>535</v>
      </c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/>
      <c r="B42" s="32" t="s">
        <v>536</v>
      </c>
      <c r="C42" s="32"/>
      <c r="D42" s="32"/>
      <c r="E42" s="32"/>
      <c r="F42" s="34"/>
      <c r="G42" s="34"/>
      <c r="H42" s="34"/>
      <c r="I42" s="34"/>
      <c r="J42" s="34"/>
      <c r="K42" s="35"/>
      <c r="L42" s="46"/>
      <c r="M42" s="35"/>
      <c r="N42" s="35"/>
      <c r="O42" s="35"/>
    </row>
    <row r="43" spans="1:15" ht="11.25">
      <c r="A43" s="32"/>
      <c r="B43" s="32" t="s">
        <v>529</v>
      </c>
      <c r="C43" s="32"/>
      <c r="D43" s="32"/>
      <c r="E43" s="32"/>
      <c r="F43" s="34"/>
      <c r="G43" s="34"/>
      <c r="H43" s="34"/>
      <c r="I43" s="34"/>
      <c r="J43" s="34"/>
      <c r="K43" s="35"/>
      <c r="L43" s="46"/>
      <c r="M43" s="35"/>
      <c r="N43" s="35"/>
      <c r="O43" s="35"/>
    </row>
    <row r="44" spans="1:15" ht="11.25">
      <c r="A44" s="32"/>
      <c r="B44" s="32" t="s">
        <v>540</v>
      </c>
      <c r="C44" s="32"/>
      <c r="D44" s="32"/>
      <c r="E44" s="32"/>
      <c r="F44" s="34"/>
      <c r="G44" s="34"/>
      <c r="H44" s="34"/>
      <c r="I44" s="34"/>
      <c r="J44" s="34"/>
      <c r="K44" s="35"/>
      <c r="L44" s="46"/>
      <c r="M44" s="35"/>
      <c r="N44" s="35"/>
      <c r="O44" s="35"/>
    </row>
    <row r="45" spans="1:15" ht="11.25">
      <c r="A45" s="32"/>
      <c r="B45" s="32"/>
      <c r="C45" s="32"/>
      <c r="D45" s="32"/>
      <c r="E45" s="32"/>
      <c r="F45" s="34"/>
      <c r="G45" s="34"/>
      <c r="H45" s="34"/>
      <c r="I45" s="34"/>
      <c r="J45" s="34"/>
      <c r="K45" s="35"/>
      <c r="L45" s="46"/>
      <c r="M45" s="35"/>
      <c r="N45" s="35"/>
      <c r="O45" s="35"/>
    </row>
    <row r="46" spans="1:15" ht="11.25">
      <c r="A46" s="32"/>
      <c r="B46" s="45" t="s">
        <v>473</v>
      </c>
      <c r="C46" s="32"/>
      <c r="D46" s="32"/>
      <c r="E46" s="32"/>
      <c r="F46" s="34"/>
      <c r="G46" s="34"/>
      <c r="H46" s="34"/>
      <c r="I46" s="34"/>
      <c r="J46" s="34"/>
      <c r="K46" s="35"/>
      <c r="L46" s="46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46"/>
      <c r="M47" s="35"/>
      <c r="N47" s="35"/>
      <c r="O47" s="35"/>
    </row>
    <row r="48" spans="1:15" ht="11.25">
      <c r="A48" s="32" t="s">
        <v>574</v>
      </c>
      <c r="B48" s="32" t="s">
        <v>425</v>
      </c>
      <c r="C48" s="32" t="s">
        <v>177</v>
      </c>
      <c r="D48" s="32"/>
      <c r="E48" s="32"/>
      <c r="F48" s="34">
        <v>623078</v>
      </c>
      <c r="G48" s="34">
        <f>F48*80%</f>
        <v>498462.4</v>
      </c>
      <c r="H48" s="34">
        <f>F48*20%</f>
        <v>124615.6</v>
      </c>
      <c r="I48" s="34"/>
      <c r="J48" s="34"/>
      <c r="K48" s="35" t="s">
        <v>410</v>
      </c>
      <c r="L48" s="46">
        <v>2000</v>
      </c>
      <c r="M48" s="35"/>
      <c r="N48" s="35"/>
      <c r="O48" s="35" t="s">
        <v>51</v>
      </c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 t="s">
        <v>411</v>
      </c>
      <c r="L49" s="46">
        <v>1000</v>
      </c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8"/>
      <c r="B51" s="38"/>
      <c r="C51" s="38"/>
      <c r="D51" s="38"/>
      <c r="E51" s="38"/>
      <c r="F51" s="41"/>
      <c r="G51" s="41"/>
      <c r="H51" s="41"/>
      <c r="I51" s="41"/>
      <c r="J51" s="41"/>
      <c r="K51" s="42"/>
      <c r="L51" s="42"/>
      <c r="M51" s="42"/>
      <c r="N51" s="42"/>
      <c r="O51" s="42"/>
    </row>
    <row r="52" spans="2:10" ht="11.25">
      <c r="B52" s="51" t="s">
        <v>34</v>
      </c>
      <c r="F52" s="73">
        <f>SUM(F16:F51)</f>
        <v>6780563</v>
      </c>
      <c r="G52" s="73">
        <f>SUM(G16:G51)</f>
        <v>6040198.9</v>
      </c>
      <c r="H52" s="73">
        <f>SUM(H16:H51)</f>
        <v>740364.1</v>
      </c>
      <c r="I52" s="73"/>
      <c r="J52" s="73"/>
    </row>
    <row r="53" spans="2:10" ht="11.25">
      <c r="B53" s="51" t="s">
        <v>26</v>
      </c>
      <c r="F53" s="74">
        <f>SUM(F52)</f>
        <v>6780563</v>
      </c>
      <c r="G53" s="74">
        <f>SUM(G52)</f>
        <v>6040198.9</v>
      </c>
      <c r="H53" s="74">
        <f>SUM(H52)</f>
        <v>740364.1</v>
      </c>
      <c r="I53" s="73"/>
      <c r="J53" s="74"/>
    </row>
    <row r="54" spans="2:10" ht="11.25">
      <c r="B54" s="51" t="s">
        <v>27</v>
      </c>
      <c r="F54" s="75"/>
      <c r="G54" s="75"/>
      <c r="H54" s="75"/>
      <c r="I54" s="75"/>
      <c r="J54" s="75"/>
    </row>
    <row r="59" spans="2:14" ht="11.25">
      <c r="B59" s="97" t="s">
        <v>28</v>
      </c>
      <c r="C59" s="97"/>
      <c r="D59" s="97"/>
      <c r="K59" s="97" t="s">
        <v>79</v>
      </c>
      <c r="L59" s="97"/>
      <c r="M59" s="97"/>
      <c r="N59" s="97"/>
    </row>
    <row r="60" spans="2:14" ht="11.25">
      <c r="B60" s="97" t="s">
        <v>29</v>
      </c>
      <c r="C60" s="97"/>
      <c r="D60" s="97"/>
      <c r="K60" s="97" t="s">
        <v>31</v>
      </c>
      <c r="L60" s="97"/>
      <c r="M60" s="97"/>
      <c r="N60" s="97"/>
    </row>
    <row r="61" spans="2:4" ht="11.25">
      <c r="B61" s="56"/>
      <c r="C61" s="56"/>
      <c r="D61" s="56"/>
    </row>
    <row r="62" spans="1:15" ht="11.25">
      <c r="A62" s="97" t="s">
        <v>33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97" t="s">
        <v>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98" t="s">
        <v>24</v>
      </c>
      <c r="N64" s="99"/>
      <c r="O64" s="51"/>
    </row>
    <row r="65" spans="1:15" ht="11.25">
      <c r="A65" s="97" t="s">
        <v>80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97" t="s">
        <v>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406</v>
      </c>
      <c r="C72" s="60"/>
      <c r="D72" s="58"/>
      <c r="E72" s="60"/>
      <c r="F72" s="58"/>
      <c r="G72" s="61"/>
      <c r="H72" s="61"/>
      <c r="I72" s="61"/>
      <c r="J72" s="60"/>
      <c r="K72" s="100" t="s">
        <v>17</v>
      </c>
      <c r="L72" s="101"/>
      <c r="M72" s="101"/>
      <c r="N72" s="102"/>
      <c r="O72" s="62"/>
    </row>
    <row r="73" spans="1:15" ht="11.25">
      <c r="A73" s="63"/>
      <c r="B73" s="64"/>
      <c r="C73" s="65"/>
      <c r="D73" s="106" t="s">
        <v>15</v>
      </c>
      <c r="E73" s="107"/>
      <c r="F73" s="106" t="s">
        <v>16</v>
      </c>
      <c r="G73" s="108"/>
      <c r="H73" s="108"/>
      <c r="I73" s="108"/>
      <c r="J73" s="107"/>
      <c r="K73" s="103"/>
      <c r="L73" s="104"/>
      <c r="M73" s="104"/>
      <c r="N73" s="105"/>
      <c r="O73" s="66" t="s">
        <v>20</v>
      </c>
    </row>
    <row r="74" spans="1:15" ht="11.25">
      <c r="A74" s="67" t="s">
        <v>407</v>
      </c>
      <c r="B74" s="68"/>
      <c r="C74" s="69"/>
      <c r="D74" s="67"/>
      <c r="E74" s="69"/>
      <c r="F74" s="67"/>
      <c r="G74" s="68"/>
      <c r="H74" s="68"/>
      <c r="I74" s="68"/>
      <c r="J74" s="69"/>
      <c r="K74" s="98" t="s">
        <v>18</v>
      </c>
      <c r="L74" s="99"/>
      <c r="M74" s="98" t="s">
        <v>19</v>
      </c>
      <c r="N74" s="99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46</v>
      </c>
      <c r="G76" s="71" t="s">
        <v>6</v>
      </c>
      <c r="H76" s="71" t="s">
        <v>8</v>
      </c>
      <c r="I76" s="71" t="s">
        <v>7</v>
      </c>
      <c r="J76" s="71" t="s">
        <v>488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/>
      <c r="B78" s="45" t="s">
        <v>428</v>
      </c>
      <c r="C78" s="32"/>
      <c r="D78" s="32"/>
      <c r="E78" s="32"/>
      <c r="F78" s="34"/>
      <c r="G78" s="34"/>
      <c r="H78" s="34"/>
      <c r="I78" s="34"/>
      <c r="J78" s="34"/>
      <c r="K78" s="35"/>
      <c r="L78" s="46"/>
      <c r="M78" s="35"/>
      <c r="N78" s="35"/>
      <c r="O78" s="35"/>
    </row>
    <row r="79" spans="1:15" ht="11.25">
      <c r="A79" s="32"/>
      <c r="B79" s="45" t="s">
        <v>429</v>
      </c>
      <c r="C79" s="32"/>
      <c r="D79" s="32"/>
      <c r="E79" s="32"/>
      <c r="F79" s="34"/>
      <c r="G79" s="34"/>
      <c r="H79" s="34"/>
      <c r="I79" s="34"/>
      <c r="J79" s="34"/>
      <c r="K79" s="35"/>
      <c r="L79" s="46"/>
      <c r="M79" s="35"/>
      <c r="N79" s="35"/>
      <c r="O79" s="35"/>
    </row>
    <row r="80" spans="1:15" ht="11.25">
      <c r="A80" s="32" t="s">
        <v>575</v>
      </c>
      <c r="B80" s="32" t="s">
        <v>430</v>
      </c>
      <c r="C80" s="32" t="s">
        <v>36</v>
      </c>
      <c r="D80" s="32"/>
      <c r="E80" s="32"/>
      <c r="F80" s="34">
        <v>600000</v>
      </c>
      <c r="G80" s="34">
        <f>SUM(F80)</f>
        <v>600000</v>
      </c>
      <c r="H80" s="34"/>
      <c r="I80" s="34"/>
      <c r="J80" s="34"/>
      <c r="K80" s="35" t="s">
        <v>410</v>
      </c>
      <c r="L80" s="46">
        <v>750</v>
      </c>
      <c r="M80" s="35"/>
      <c r="N80" s="35"/>
      <c r="O80" s="35" t="s">
        <v>41</v>
      </c>
    </row>
    <row r="81" spans="1:15" ht="11.25">
      <c r="A81" s="32"/>
      <c r="B81" s="32"/>
      <c r="C81" s="32"/>
      <c r="D81" s="32"/>
      <c r="E81" s="32"/>
      <c r="F81" s="34"/>
      <c r="G81" s="34"/>
      <c r="H81" s="34"/>
      <c r="I81" s="34"/>
      <c r="J81" s="34"/>
      <c r="K81" s="35"/>
      <c r="L81" s="46"/>
      <c r="M81" s="35"/>
      <c r="N81" s="35"/>
      <c r="O81" s="35"/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46"/>
      <c r="M82" s="35"/>
      <c r="N82" s="35"/>
      <c r="O82" s="35"/>
    </row>
    <row r="83" spans="1:15" ht="11.25">
      <c r="A83" s="32" t="s">
        <v>576</v>
      </c>
      <c r="B83" s="32" t="s">
        <v>426</v>
      </c>
      <c r="C83" s="32" t="s">
        <v>36</v>
      </c>
      <c r="D83" s="32"/>
      <c r="E83" s="32"/>
      <c r="F83" s="34">
        <v>400000</v>
      </c>
      <c r="G83" s="34">
        <f>SUM(F83)</f>
        <v>400000</v>
      </c>
      <c r="H83" s="34"/>
      <c r="I83" s="34"/>
      <c r="J83" s="34"/>
      <c r="K83" s="35" t="s">
        <v>411</v>
      </c>
      <c r="L83" s="46">
        <v>176000</v>
      </c>
      <c r="M83" s="35"/>
      <c r="N83" s="35"/>
      <c r="O83" s="35" t="s">
        <v>41</v>
      </c>
    </row>
    <row r="84" spans="1:15" ht="11.25">
      <c r="A84" s="32"/>
      <c r="B84" s="32"/>
      <c r="C84" s="32" t="s">
        <v>427</v>
      </c>
      <c r="D84" s="32"/>
      <c r="E84" s="32"/>
      <c r="F84" s="34"/>
      <c r="G84" s="34"/>
      <c r="H84" s="34"/>
      <c r="I84" s="34"/>
      <c r="J84" s="34"/>
      <c r="K84" s="35"/>
      <c r="L84" s="46"/>
      <c r="M84" s="35"/>
      <c r="N84" s="35"/>
      <c r="O84" s="35"/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46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46"/>
      <c r="M86" s="35"/>
      <c r="N86" s="35"/>
      <c r="O86" s="35"/>
    </row>
    <row r="87" spans="1:15" ht="11.25">
      <c r="A87" s="32"/>
      <c r="B87" s="32"/>
      <c r="C87" s="32"/>
      <c r="D87" s="32"/>
      <c r="E87" s="32"/>
      <c r="F87" s="34"/>
      <c r="G87" s="34"/>
      <c r="H87" s="34"/>
      <c r="I87" s="34"/>
      <c r="J87" s="34"/>
      <c r="K87" s="35"/>
      <c r="L87" s="46"/>
      <c r="M87" s="35"/>
      <c r="N87" s="35"/>
      <c r="O87" s="35"/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46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/>
      <c r="B90" s="32"/>
      <c r="C90" s="32"/>
      <c r="D90" s="32"/>
      <c r="E90" s="32"/>
      <c r="F90" s="34"/>
      <c r="G90" s="34"/>
      <c r="H90" s="34"/>
      <c r="I90" s="34"/>
      <c r="J90" s="34"/>
      <c r="K90" s="35"/>
      <c r="L90" s="46"/>
      <c r="M90" s="35"/>
      <c r="N90" s="35"/>
      <c r="O90" s="35"/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46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46"/>
      <c r="M92" s="35"/>
      <c r="N92" s="35"/>
      <c r="O92" s="35"/>
    </row>
    <row r="93" spans="1:15" ht="11.25">
      <c r="A93" s="32"/>
      <c r="B93" s="32"/>
      <c r="C93" s="32"/>
      <c r="D93" s="32"/>
      <c r="E93" s="32"/>
      <c r="F93" s="34"/>
      <c r="G93" s="34"/>
      <c r="H93" s="34"/>
      <c r="I93" s="34"/>
      <c r="J93" s="34"/>
      <c r="K93" s="35"/>
      <c r="L93" s="46"/>
      <c r="M93" s="35"/>
      <c r="N93" s="35"/>
      <c r="O93" s="35"/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46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46"/>
      <c r="M95" s="35"/>
      <c r="N95" s="35"/>
      <c r="O95" s="35"/>
    </row>
    <row r="96" spans="1:15" ht="11.25">
      <c r="A96" s="32"/>
      <c r="B96" s="32"/>
      <c r="C96" s="32"/>
      <c r="D96" s="32"/>
      <c r="E96" s="32"/>
      <c r="F96" s="34"/>
      <c r="G96" s="34"/>
      <c r="H96" s="34"/>
      <c r="I96" s="34"/>
      <c r="J96" s="34"/>
      <c r="K96" s="35"/>
      <c r="L96" s="46"/>
      <c r="M96" s="35"/>
      <c r="N96" s="35"/>
      <c r="O96" s="35"/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46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46"/>
      <c r="M98" s="35"/>
      <c r="N98" s="35"/>
      <c r="O98" s="35"/>
    </row>
    <row r="99" spans="1:15" ht="11.25">
      <c r="A99" s="32"/>
      <c r="B99" s="32"/>
      <c r="C99" s="32"/>
      <c r="D99" s="32"/>
      <c r="E99" s="32"/>
      <c r="F99" s="34"/>
      <c r="G99" s="34"/>
      <c r="H99" s="34"/>
      <c r="I99" s="34"/>
      <c r="J99" s="34"/>
      <c r="K99" s="35"/>
      <c r="L99" s="46"/>
      <c r="M99" s="35"/>
      <c r="N99" s="35"/>
      <c r="O99" s="35"/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46"/>
      <c r="M101" s="35"/>
      <c r="N101" s="35"/>
      <c r="O101" s="35"/>
    </row>
    <row r="102" spans="1:15" ht="11.25">
      <c r="A102" s="32"/>
      <c r="B102" s="32"/>
      <c r="C102" s="32"/>
      <c r="D102" s="32"/>
      <c r="E102" s="32"/>
      <c r="F102" s="34"/>
      <c r="G102" s="34"/>
      <c r="H102" s="34"/>
      <c r="I102" s="34"/>
      <c r="J102" s="34"/>
      <c r="K102" s="35"/>
      <c r="L102" s="46"/>
      <c r="M102" s="35"/>
      <c r="N102" s="35"/>
      <c r="O102" s="35"/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46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46"/>
      <c r="M104" s="35"/>
      <c r="N104" s="35"/>
      <c r="O104" s="35"/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46"/>
      <c r="M105" s="35"/>
      <c r="N105" s="35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8"/>
      <c r="B111" s="38"/>
      <c r="C111" s="38"/>
      <c r="D111" s="38"/>
      <c r="E111" s="38"/>
      <c r="F111" s="41"/>
      <c r="G111" s="41"/>
      <c r="H111" s="41"/>
      <c r="I111" s="41"/>
      <c r="J111" s="41"/>
      <c r="K111" s="42"/>
      <c r="L111" s="42"/>
      <c r="M111" s="42"/>
      <c r="N111" s="42"/>
      <c r="O111" s="42"/>
    </row>
    <row r="112" spans="2:10" ht="11.25">
      <c r="B112" s="51" t="s">
        <v>34</v>
      </c>
      <c r="F112" s="73">
        <f>SUM(F77:F111)</f>
        <v>1000000</v>
      </c>
      <c r="G112" s="73">
        <f>SUM(G77:G111)</f>
        <v>1000000</v>
      </c>
      <c r="H112" s="73"/>
      <c r="I112" s="73"/>
      <c r="J112" s="73"/>
    </row>
    <row r="113" spans="2:10" ht="11.25">
      <c r="B113" s="51" t="s">
        <v>26</v>
      </c>
      <c r="F113" s="74">
        <f>SUM(F112)</f>
        <v>1000000</v>
      </c>
      <c r="G113" s="74">
        <f>SUM(G112)</f>
        <v>1000000</v>
      </c>
      <c r="H113" s="73"/>
      <c r="I113" s="73"/>
      <c r="J113" s="73"/>
    </row>
    <row r="114" spans="2:10" ht="11.25">
      <c r="B114" s="51" t="s">
        <v>27</v>
      </c>
      <c r="F114" s="74">
        <f>F53+F113</f>
        <v>7780563</v>
      </c>
      <c r="G114" s="74">
        <f>G53+G113</f>
        <v>7040198.9</v>
      </c>
      <c r="H114" s="74">
        <f>H53+H113</f>
        <v>740364.1</v>
      </c>
      <c r="I114" s="75"/>
      <c r="J114" s="74"/>
    </row>
    <row r="119" spans="2:14" ht="11.25">
      <c r="B119" s="97" t="s">
        <v>28</v>
      </c>
      <c r="C119" s="97"/>
      <c r="D119" s="97"/>
      <c r="K119" s="97" t="s">
        <v>79</v>
      </c>
      <c r="L119" s="97"/>
      <c r="M119" s="97"/>
      <c r="N119" s="97"/>
    </row>
    <row r="120" spans="2:14" ht="11.25">
      <c r="B120" s="97" t="s">
        <v>29</v>
      </c>
      <c r="C120" s="97"/>
      <c r="D120" s="97"/>
      <c r="K120" s="97" t="s">
        <v>31</v>
      </c>
      <c r="L120" s="97"/>
      <c r="M120" s="97"/>
      <c r="N120" s="97"/>
    </row>
    <row r="121" spans="2:4" ht="11.25">
      <c r="B121" s="56"/>
      <c r="C121" s="56"/>
      <c r="D121" s="5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</sheetData>
  <mergeCells count="28">
    <mergeCell ref="K120:N120"/>
    <mergeCell ref="B120:D120"/>
    <mergeCell ref="K74:L74"/>
    <mergeCell ref="M74:N74"/>
    <mergeCell ref="B119:D119"/>
    <mergeCell ref="K119:N119"/>
    <mergeCell ref="K72:N73"/>
    <mergeCell ref="D73:E73"/>
    <mergeCell ref="F73:J73"/>
    <mergeCell ref="B60:D60"/>
    <mergeCell ref="A62:O62"/>
    <mergeCell ref="A63:O63"/>
    <mergeCell ref="M64:N64"/>
    <mergeCell ref="K60:N60"/>
    <mergeCell ref="A65:O65"/>
    <mergeCell ref="A67:O67"/>
    <mergeCell ref="K13:L13"/>
    <mergeCell ref="M13:N13"/>
    <mergeCell ref="B59:D59"/>
    <mergeCell ref="K59:N59"/>
    <mergeCell ref="A6:O6"/>
    <mergeCell ref="K11:N12"/>
    <mergeCell ref="D12:E12"/>
    <mergeCell ref="F12:J12"/>
    <mergeCell ref="A1:O1"/>
    <mergeCell ref="A2:O2"/>
    <mergeCell ref="M3:N3"/>
    <mergeCell ref="A4:O4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0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5.421875" style="36" customWidth="1"/>
    <col min="4" max="4" width="8.28125" style="36" customWidth="1"/>
    <col min="5" max="5" width="8.57421875" style="36" customWidth="1"/>
    <col min="6" max="8" width="10.8515625" style="36" customWidth="1"/>
    <col min="9" max="9" width="10.57421875" style="36" customWidth="1"/>
    <col min="10" max="10" width="8.7109375" style="36" customWidth="1"/>
    <col min="11" max="11" width="9.421875" style="36" customWidth="1"/>
    <col min="12" max="12" width="7.8515625" style="36" bestFit="1" customWidth="1"/>
    <col min="13" max="13" width="7.710937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417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418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488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419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577</v>
      </c>
      <c r="B18" s="32" t="s">
        <v>234</v>
      </c>
      <c r="C18" s="32" t="s">
        <v>236</v>
      </c>
      <c r="D18" s="32"/>
      <c r="E18" s="32"/>
      <c r="F18" s="34">
        <v>25560</v>
      </c>
      <c r="G18" s="34">
        <f>SUM(F18)</f>
        <v>25560</v>
      </c>
      <c r="H18" s="34"/>
      <c r="I18" s="34"/>
      <c r="J18" s="34"/>
      <c r="K18" s="35"/>
      <c r="L18" s="35"/>
      <c r="M18" s="35"/>
      <c r="N18" s="35"/>
      <c r="O18" s="35" t="s">
        <v>41</v>
      </c>
    </row>
    <row r="19" spans="1:15" ht="11.25">
      <c r="A19" s="32"/>
      <c r="B19" s="32"/>
      <c r="C19" s="32" t="s">
        <v>237</v>
      </c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578</v>
      </c>
      <c r="B21" s="32" t="s">
        <v>234</v>
      </c>
      <c r="C21" s="32" t="s">
        <v>119</v>
      </c>
      <c r="D21" s="32"/>
      <c r="E21" s="32"/>
      <c r="F21" s="34">
        <v>154378</v>
      </c>
      <c r="G21" s="34">
        <f>SUM(F21)</f>
        <v>154378</v>
      </c>
      <c r="H21" s="34"/>
      <c r="I21" s="34"/>
      <c r="J21" s="34"/>
      <c r="K21" s="35"/>
      <c r="L21" s="35"/>
      <c r="M21" s="35"/>
      <c r="N21" s="35"/>
      <c r="O21" s="35" t="s">
        <v>41</v>
      </c>
    </row>
    <row r="22" spans="1:15" ht="11.25">
      <c r="A22" s="32"/>
      <c r="B22" s="32"/>
      <c r="C22" s="32" t="s">
        <v>385</v>
      </c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579</v>
      </c>
      <c r="B24" s="32" t="s">
        <v>234</v>
      </c>
      <c r="C24" s="32" t="s">
        <v>225</v>
      </c>
      <c r="D24" s="32"/>
      <c r="E24" s="32"/>
      <c r="F24" s="34">
        <v>15028</v>
      </c>
      <c r="G24" s="34">
        <f>SUM(F24)</f>
        <v>15028</v>
      </c>
      <c r="H24" s="34"/>
      <c r="I24" s="34"/>
      <c r="J24" s="34"/>
      <c r="K24" s="35"/>
      <c r="L24" s="35"/>
      <c r="M24" s="35"/>
      <c r="N24" s="35"/>
      <c r="O24" s="35" t="s">
        <v>41</v>
      </c>
    </row>
    <row r="25" spans="1:15" ht="11.25">
      <c r="A25" s="32"/>
      <c r="B25" s="32"/>
      <c r="C25" s="32" t="s">
        <v>386</v>
      </c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580</v>
      </c>
      <c r="B27" s="32" t="s">
        <v>234</v>
      </c>
      <c r="C27" s="32" t="s">
        <v>57</v>
      </c>
      <c r="D27" s="32"/>
      <c r="E27" s="32"/>
      <c r="F27" s="34">
        <v>124083</v>
      </c>
      <c r="G27" s="34">
        <f>SUM(F27)</f>
        <v>124083</v>
      </c>
      <c r="H27" s="34"/>
      <c r="I27" s="34"/>
      <c r="J27" s="34"/>
      <c r="K27" s="35" t="s">
        <v>259</v>
      </c>
      <c r="L27" s="35">
        <v>4</v>
      </c>
      <c r="M27" s="35"/>
      <c r="N27" s="35"/>
      <c r="O27" s="35" t="s">
        <v>41</v>
      </c>
    </row>
    <row r="28" spans="1:15" ht="11.25">
      <c r="A28" s="32"/>
      <c r="B28" s="32"/>
      <c r="C28" s="32" t="s">
        <v>478</v>
      </c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581</v>
      </c>
      <c r="B30" s="32" t="s">
        <v>234</v>
      </c>
      <c r="C30" s="32" t="s">
        <v>502</v>
      </c>
      <c r="D30" s="32"/>
      <c r="E30" s="32"/>
      <c r="F30" s="34">
        <v>37815</v>
      </c>
      <c r="G30" s="34">
        <f>SUM(F30)</f>
        <v>37815</v>
      </c>
      <c r="H30" s="34"/>
      <c r="I30" s="34"/>
      <c r="J30" s="34"/>
      <c r="K30" s="35"/>
      <c r="L30" s="35"/>
      <c r="M30" s="35"/>
      <c r="N30" s="35"/>
      <c r="O30" s="35" t="s">
        <v>41</v>
      </c>
    </row>
    <row r="31" spans="1:15" ht="11.25">
      <c r="A31" s="32"/>
      <c r="B31" s="32"/>
      <c r="C31" s="32" t="s">
        <v>501</v>
      </c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582</v>
      </c>
      <c r="B33" s="32" t="s">
        <v>55</v>
      </c>
      <c r="C33" s="32" t="s">
        <v>56</v>
      </c>
      <c r="D33" s="32"/>
      <c r="E33" s="32"/>
      <c r="F33" s="34">
        <v>66058</v>
      </c>
      <c r="G33" s="34">
        <f>SUM(F33)</f>
        <v>66058</v>
      </c>
      <c r="H33" s="34"/>
      <c r="I33" s="34"/>
      <c r="J33" s="34"/>
      <c r="K33" s="35"/>
      <c r="L33" s="35"/>
      <c r="M33" s="35"/>
      <c r="N33" s="35"/>
      <c r="O33" s="35" t="s">
        <v>41</v>
      </c>
    </row>
    <row r="34" spans="1:15" ht="11.25">
      <c r="A34" s="32"/>
      <c r="B34" s="32"/>
      <c r="C34" s="32" t="s">
        <v>101</v>
      </c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583</v>
      </c>
      <c r="B36" s="32" t="s">
        <v>55</v>
      </c>
      <c r="C36" s="32" t="s">
        <v>118</v>
      </c>
      <c r="D36" s="32"/>
      <c r="E36" s="32"/>
      <c r="F36" s="34">
        <v>81149</v>
      </c>
      <c r="G36" s="34">
        <f>SUM(F36)</f>
        <v>81149</v>
      </c>
      <c r="H36" s="34"/>
      <c r="I36" s="34"/>
      <c r="J36" s="34"/>
      <c r="K36" s="35"/>
      <c r="L36" s="35"/>
      <c r="M36" s="35"/>
      <c r="N36" s="35"/>
      <c r="O36" s="35" t="s">
        <v>41</v>
      </c>
    </row>
    <row r="37" spans="1:15" ht="11.25">
      <c r="A37" s="32"/>
      <c r="B37" s="32"/>
      <c r="C37" s="77" t="s">
        <v>238</v>
      </c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 t="s">
        <v>584</v>
      </c>
      <c r="B39" s="32" t="s">
        <v>55</v>
      </c>
      <c r="C39" s="32" t="s">
        <v>175</v>
      </c>
      <c r="D39" s="32"/>
      <c r="E39" s="32"/>
      <c r="F39" s="34">
        <v>284197</v>
      </c>
      <c r="G39" s="34">
        <f>SUM(F39)</f>
        <v>284197</v>
      </c>
      <c r="H39" s="34"/>
      <c r="I39" s="34"/>
      <c r="J39" s="34"/>
      <c r="K39" s="35"/>
      <c r="L39" s="35"/>
      <c r="M39" s="35"/>
      <c r="N39" s="35"/>
      <c r="O39" s="35" t="s">
        <v>41</v>
      </c>
    </row>
    <row r="40" spans="1:15" ht="11.25">
      <c r="A40" s="32"/>
      <c r="B40" s="32"/>
      <c r="C40" s="77" t="s">
        <v>239</v>
      </c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 t="s">
        <v>585</v>
      </c>
      <c r="B42" s="32" t="s">
        <v>55</v>
      </c>
      <c r="C42" s="32" t="s">
        <v>125</v>
      </c>
      <c r="D42" s="32"/>
      <c r="E42" s="32"/>
      <c r="F42" s="34">
        <v>279052</v>
      </c>
      <c r="G42" s="34">
        <f>SUM(F42)</f>
        <v>279052</v>
      </c>
      <c r="H42" s="34"/>
      <c r="I42" s="34"/>
      <c r="J42" s="34"/>
      <c r="K42" s="35"/>
      <c r="L42" s="35"/>
      <c r="M42" s="35"/>
      <c r="N42" s="35"/>
      <c r="O42" s="35" t="s">
        <v>41</v>
      </c>
    </row>
    <row r="43" spans="1:15" ht="11.25">
      <c r="A43" s="32"/>
      <c r="B43" s="32"/>
      <c r="C43" s="77" t="s">
        <v>239</v>
      </c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 t="s">
        <v>586</v>
      </c>
      <c r="B45" s="32" t="s">
        <v>55</v>
      </c>
      <c r="C45" s="32" t="s">
        <v>240</v>
      </c>
      <c r="D45" s="32"/>
      <c r="E45" s="32"/>
      <c r="F45" s="34">
        <v>262241</v>
      </c>
      <c r="G45" s="34">
        <f>SUM(F45)</f>
        <v>262241</v>
      </c>
      <c r="H45" s="34"/>
      <c r="I45" s="34"/>
      <c r="J45" s="34"/>
      <c r="K45" s="35"/>
      <c r="L45" s="35"/>
      <c r="M45" s="35"/>
      <c r="N45" s="35"/>
      <c r="O45" s="35" t="s">
        <v>41</v>
      </c>
    </row>
    <row r="46" spans="1:15" ht="11.25">
      <c r="A46" s="32"/>
      <c r="B46" s="32"/>
      <c r="C46" s="77" t="s">
        <v>239</v>
      </c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8"/>
      <c r="B51" s="38"/>
      <c r="C51" s="38"/>
      <c r="D51" s="38"/>
      <c r="E51" s="38"/>
      <c r="F51" s="41"/>
      <c r="G51" s="41"/>
      <c r="H51" s="41"/>
      <c r="I51" s="41"/>
      <c r="J51" s="41"/>
      <c r="K51" s="42"/>
      <c r="L51" s="42"/>
      <c r="M51" s="42"/>
      <c r="N51" s="42"/>
      <c r="O51" s="42"/>
    </row>
    <row r="52" spans="2:10" ht="11.25">
      <c r="B52" s="51" t="s">
        <v>34</v>
      </c>
      <c r="F52" s="73">
        <f>SUM(F16:F51)</f>
        <v>1329561</v>
      </c>
      <c r="G52" s="73">
        <f>SUM(G16:G51)</f>
        <v>1329561</v>
      </c>
      <c r="H52" s="73"/>
      <c r="I52" s="73"/>
      <c r="J52" s="73"/>
    </row>
    <row r="53" spans="2:10" ht="11.25">
      <c r="B53" s="51" t="s">
        <v>26</v>
      </c>
      <c r="F53" s="74"/>
      <c r="G53" s="74"/>
      <c r="H53" s="74"/>
      <c r="I53" s="73"/>
      <c r="J53" s="73"/>
    </row>
    <row r="54" spans="2:10" ht="11.25">
      <c r="B54" s="51" t="s">
        <v>27</v>
      </c>
      <c r="F54" s="75"/>
      <c r="G54" s="75"/>
      <c r="H54" s="75"/>
      <c r="I54" s="75"/>
      <c r="J54" s="75"/>
    </row>
    <row r="58" spans="11:14" ht="11.25">
      <c r="K58" s="97"/>
      <c r="L58" s="97"/>
      <c r="M58" s="97"/>
      <c r="N58" s="97"/>
    </row>
    <row r="59" spans="2:14" ht="11.25">
      <c r="B59" s="97" t="s">
        <v>28</v>
      </c>
      <c r="C59" s="97"/>
      <c r="D59" s="97"/>
      <c r="K59" s="97" t="s">
        <v>79</v>
      </c>
      <c r="L59" s="97"/>
      <c r="M59" s="97"/>
      <c r="N59" s="97"/>
    </row>
    <row r="60" spans="2:14" ht="11.25">
      <c r="B60" s="97" t="s">
        <v>29</v>
      </c>
      <c r="C60" s="97"/>
      <c r="D60" s="97"/>
      <c r="K60" s="97" t="s">
        <v>31</v>
      </c>
      <c r="L60" s="97"/>
      <c r="M60" s="97"/>
      <c r="N60" s="97"/>
    </row>
    <row r="62" spans="1:15" ht="11.25">
      <c r="A62" s="97" t="s">
        <v>33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97" t="s">
        <v>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98" t="s">
        <v>24</v>
      </c>
      <c r="N64" s="99"/>
      <c r="O64" s="51"/>
    </row>
    <row r="65" spans="1:15" ht="11.25">
      <c r="A65" s="97" t="s">
        <v>80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97" t="s">
        <v>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417</v>
      </c>
      <c r="C72" s="60"/>
      <c r="D72" s="58"/>
      <c r="E72" s="60"/>
      <c r="F72" s="58"/>
      <c r="G72" s="61"/>
      <c r="H72" s="61"/>
      <c r="I72" s="61"/>
      <c r="J72" s="60"/>
      <c r="K72" s="100" t="s">
        <v>17</v>
      </c>
      <c r="L72" s="101"/>
      <c r="M72" s="101"/>
      <c r="N72" s="102"/>
      <c r="O72" s="62"/>
    </row>
    <row r="73" spans="1:15" ht="11.25">
      <c r="A73" s="63"/>
      <c r="B73" s="64"/>
      <c r="C73" s="65"/>
      <c r="D73" s="106" t="s">
        <v>15</v>
      </c>
      <c r="E73" s="107"/>
      <c r="F73" s="106" t="s">
        <v>16</v>
      </c>
      <c r="G73" s="108"/>
      <c r="H73" s="108"/>
      <c r="I73" s="108"/>
      <c r="J73" s="107"/>
      <c r="K73" s="103"/>
      <c r="L73" s="104"/>
      <c r="M73" s="104"/>
      <c r="N73" s="105"/>
      <c r="O73" s="66" t="s">
        <v>20</v>
      </c>
    </row>
    <row r="74" spans="1:15" ht="11.25">
      <c r="A74" s="67" t="s">
        <v>418</v>
      </c>
      <c r="B74" s="68"/>
      <c r="C74" s="69"/>
      <c r="D74" s="67"/>
      <c r="E74" s="69"/>
      <c r="F74" s="67"/>
      <c r="G74" s="68"/>
      <c r="H74" s="68"/>
      <c r="I74" s="68"/>
      <c r="J74" s="69"/>
      <c r="K74" s="98" t="s">
        <v>18</v>
      </c>
      <c r="L74" s="99"/>
      <c r="M74" s="98" t="s">
        <v>19</v>
      </c>
      <c r="N74" s="99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46</v>
      </c>
      <c r="G76" s="71" t="s">
        <v>6</v>
      </c>
      <c r="H76" s="71" t="s">
        <v>8</v>
      </c>
      <c r="I76" s="71" t="s">
        <v>7</v>
      </c>
      <c r="J76" s="71" t="s">
        <v>488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 t="s">
        <v>587</v>
      </c>
      <c r="B78" s="32" t="s">
        <v>55</v>
      </c>
      <c r="C78" s="32" t="s">
        <v>241</v>
      </c>
      <c r="D78" s="32"/>
      <c r="E78" s="32"/>
      <c r="F78" s="34">
        <v>28754</v>
      </c>
      <c r="G78" s="34">
        <f>SUM(F78)</f>
        <v>28754</v>
      </c>
      <c r="H78" s="34"/>
      <c r="I78" s="34"/>
      <c r="J78" s="34"/>
      <c r="K78" s="35"/>
      <c r="L78" s="35"/>
      <c r="M78" s="35"/>
      <c r="N78" s="35"/>
      <c r="O78" s="35" t="s">
        <v>41</v>
      </c>
    </row>
    <row r="79" spans="1:15" ht="11.25">
      <c r="A79" s="32"/>
      <c r="B79" s="32"/>
      <c r="C79" s="32" t="s">
        <v>242</v>
      </c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588</v>
      </c>
      <c r="B81" s="32" t="s">
        <v>55</v>
      </c>
      <c r="C81" s="32" t="s">
        <v>175</v>
      </c>
      <c r="D81" s="32"/>
      <c r="E81" s="32"/>
      <c r="F81" s="34">
        <v>17421</v>
      </c>
      <c r="G81" s="34">
        <f>SUM(F81)</f>
        <v>17421</v>
      </c>
      <c r="H81" s="34"/>
      <c r="I81" s="34"/>
      <c r="J81" s="34"/>
      <c r="K81" s="35"/>
      <c r="L81" s="35"/>
      <c r="M81" s="35"/>
      <c r="N81" s="35"/>
      <c r="O81" s="35" t="s">
        <v>41</v>
      </c>
    </row>
    <row r="82" spans="1:15" ht="11.25">
      <c r="A82" s="32"/>
      <c r="B82" s="32"/>
      <c r="C82" s="32" t="s">
        <v>503</v>
      </c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589</v>
      </c>
      <c r="B84" s="32" t="s">
        <v>55</v>
      </c>
      <c r="C84" s="32" t="s">
        <v>518</v>
      </c>
      <c r="D84" s="32"/>
      <c r="E84" s="32"/>
      <c r="F84" s="34">
        <v>109733</v>
      </c>
      <c r="G84" s="34">
        <f>SUM(F84)</f>
        <v>109733</v>
      </c>
      <c r="H84" s="34"/>
      <c r="I84" s="34"/>
      <c r="J84" s="34"/>
      <c r="K84" s="35"/>
      <c r="L84" s="35"/>
      <c r="M84" s="35"/>
      <c r="N84" s="35"/>
      <c r="O84" s="35" t="s">
        <v>41</v>
      </c>
    </row>
    <row r="85" spans="1:15" ht="11.25">
      <c r="A85" s="32"/>
      <c r="B85" s="32"/>
      <c r="C85" s="32" t="s">
        <v>519</v>
      </c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590</v>
      </c>
      <c r="B87" s="32" t="s">
        <v>55</v>
      </c>
      <c r="C87" s="32" t="s">
        <v>175</v>
      </c>
      <c r="D87" s="32"/>
      <c r="E87" s="32"/>
      <c r="F87" s="34">
        <v>103214</v>
      </c>
      <c r="G87" s="34">
        <f>SUM(F87)</f>
        <v>103214</v>
      </c>
      <c r="H87" s="34"/>
      <c r="I87" s="34"/>
      <c r="J87" s="34"/>
      <c r="K87" s="35"/>
      <c r="L87" s="35"/>
      <c r="M87" s="35"/>
      <c r="N87" s="35"/>
      <c r="O87" s="35" t="s">
        <v>41</v>
      </c>
    </row>
    <row r="88" spans="1:15" ht="11.25">
      <c r="A88" s="32"/>
      <c r="B88" s="32"/>
      <c r="C88" s="32" t="s">
        <v>244</v>
      </c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591</v>
      </c>
      <c r="B90" s="32" t="s">
        <v>55</v>
      </c>
      <c r="C90" s="32" t="s">
        <v>245</v>
      </c>
      <c r="D90" s="32"/>
      <c r="E90" s="32"/>
      <c r="F90" s="34">
        <v>176334</v>
      </c>
      <c r="G90" s="34">
        <f>SUM(F90)</f>
        <v>176334</v>
      </c>
      <c r="H90" s="34"/>
      <c r="I90" s="34"/>
      <c r="J90" s="34"/>
      <c r="K90" s="35"/>
      <c r="L90" s="35"/>
      <c r="M90" s="35"/>
      <c r="N90" s="35"/>
      <c r="O90" s="35" t="s">
        <v>41</v>
      </c>
    </row>
    <row r="91" spans="1:15" ht="11.25">
      <c r="A91" s="32"/>
      <c r="B91" s="32"/>
      <c r="C91" s="32" t="s">
        <v>254</v>
      </c>
      <c r="D91" s="32"/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 t="s">
        <v>592</v>
      </c>
      <c r="B93" s="32" t="s">
        <v>55</v>
      </c>
      <c r="C93" s="32" t="s">
        <v>39</v>
      </c>
      <c r="D93" s="32"/>
      <c r="E93" s="32"/>
      <c r="F93" s="34">
        <v>147244</v>
      </c>
      <c r="G93" s="34">
        <f>SUM(F93)</f>
        <v>147244</v>
      </c>
      <c r="H93" s="34"/>
      <c r="I93" s="34"/>
      <c r="J93" s="34"/>
      <c r="K93" s="35"/>
      <c r="L93" s="35"/>
      <c r="M93" s="35"/>
      <c r="N93" s="35"/>
      <c r="O93" s="35" t="s">
        <v>41</v>
      </c>
    </row>
    <row r="94" spans="1:15" ht="11.25">
      <c r="A94" s="32"/>
      <c r="B94" s="32"/>
      <c r="C94" s="32" t="s">
        <v>247</v>
      </c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 t="s">
        <v>593</v>
      </c>
      <c r="B96" s="32" t="s">
        <v>55</v>
      </c>
      <c r="C96" s="32" t="s">
        <v>255</v>
      </c>
      <c r="D96" s="32"/>
      <c r="E96" s="32"/>
      <c r="F96" s="34">
        <v>120953</v>
      </c>
      <c r="G96" s="34">
        <f>SUM(F96)</f>
        <v>120953</v>
      </c>
      <c r="H96" s="34"/>
      <c r="I96" s="34"/>
      <c r="J96" s="34"/>
      <c r="K96" s="35" t="s">
        <v>259</v>
      </c>
      <c r="L96" s="35">
        <v>6</v>
      </c>
      <c r="M96" s="35"/>
      <c r="N96" s="35"/>
      <c r="O96" s="35" t="s">
        <v>41</v>
      </c>
    </row>
    <row r="97" spans="1:15" ht="11.25">
      <c r="A97" s="32"/>
      <c r="B97" s="32"/>
      <c r="C97" s="32" t="s">
        <v>258</v>
      </c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 t="s">
        <v>594</v>
      </c>
      <c r="B99" s="32" t="s">
        <v>55</v>
      </c>
      <c r="C99" s="32" t="s">
        <v>520</v>
      </c>
      <c r="D99" s="32"/>
      <c r="E99" s="32"/>
      <c r="F99" s="34">
        <v>104665</v>
      </c>
      <c r="G99" s="34">
        <f>SUM(F99)</f>
        <v>104665</v>
      </c>
      <c r="H99" s="34"/>
      <c r="I99" s="34"/>
      <c r="J99" s="34"/>
      <c r="K99" s="35"/>
      <c r="L99" s="35"/>
      <c r="M99" s="35"/>
      <c r="N99" s="35"/>
      <c r="O99" s="35" t="s">
        <v>41</v>
      </c>
    </row>
    <row r="100" spans="1:15" ht="11.25">
      <c r="A100" s="32"/>
      <c r="B100" s="32"/>
      <c r="C100" s="32" t="s">
        <v>521</v>
      </c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 t="s">
        <v>595</v>
      </c>
      <c r="B102" s="32" t="s">
        <v>55</v>
      </c>
      <c r="C102" s="32" t="s">
        <v>248</v>
      </c>
      <c r="D102" s="32"/>
      <c r="E102" s="32"/>
      <c r="F102" s="34">
        <v>141110</v>
      </c>
      <c r="G102" s="34">
        <f>SUM(F102)</f>
        <v>141110</v>
      </c>
      <c r="H102" s="34"/>
      <c r="I102" s="34"/>
      <c r="J102" s="34"/>
      <c r="K102" s="35"/>
      <c r="L102" s="35"/>
      <c r="M102" s="35"/>
      <c r="N102" s="35"/>
      <c r="O102" s="35" t="s">
        <v>41</v>
      </c>
    </row>
    <row r="103" spans="1:15" ht="11.25">
      <c r="A103" s="32"/>
      <c r="B103" s="32"/>
      <c r="C103" s="32" t="s">
        <v>249</v>
      </c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 t="s">
        <v>596</v>
      </c>
      <c r="B105" s="32" t="s">
        <v>55</v>
      </c>
      <c r="C105" s="32" t="s">
        <v>255</v>
      </c>
      <c r="D105" s="32"/>
      <c r="E105" s="32"/>
      <c r="F105" s="34">
        <v>72201</v>
      </c>
      <c r="G105" s="34">
        <f>SUM(F105)</f>
        <v>72201</v>
      </c>
      <c r="H105" s="34"/>
      <c r="I105" s="34"/>
      <c r="J105" s="34"/>
      <c r="K105" s="35" t="s">
        <v>259</v>
      </c>
      <c r="L105" s="35">
        <v>2</v>
      </c>
      <c r="M105" s="35"/>
      <c r="N105" s="35"/>
      <c r="O105" s="35" t="s">
        <v>41</v>
      </c>
    </row>
    <row r="106" spans="1:15" ht="11.25">
      <c r="A106" s="32"/>
      <c r="B106" s="32"/>
      <c r="C106" s="32" t="s">
        <v>257</v>
      </c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 t="s">
        <v>597</v>
      </c>
      <c r="B108" s="32" t="s">
        <v>55</v>
      </c>
      <c r="C108" s="32" t="s">
        <v>255</v>
      </c>
      <c r="D108" s="32"/>
      <c r="E108" s="32"/>
      <c r="F108" s="34">
        <v>73073</v>
      </c>
      <c r="G108" s="34">
        <f>SUM(F108)</f>
        <v>73073</v>
      </c>
      <c r="H108" s="34"/>
      <c r="I108" s="34"/>
      <c r="J108" s="34"/>
      <c r="K108" s="35" t="s">
        <v>259</v>
      </c>
      <c r="L108" s="35">
        <v>2</v>
      </c>
      <c r="M108" s="35"/>
      <c r="N108" s="35"/>
      <c r="O108" s="35" t="s">
        <v>41</v>
      </c>
    </row>
    <row r="109" spans="1:15" ht="11.25">
      <c r="A109" s="32"/>
      <c r="B109" s="32"/>
      <c r="C109" s="32" t="s">
        <v>256</v>
      </c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/>
      <c r="B111" s="32"/>
      <c r="C111" s="32"/>
      <c r="D111" s="32"/>
      <c r="E111" s="32"/>
      <c r="F111" s="34"/>
      <c r="G111" s="34"/>
      <c r="H111" s="34"/>
      <c r="I111" s="34"/>
      <c r="J111" s="34"/>
      <c r="K111" s="35"/>
      <c r="L111" s="35"/>
      <c r="M111" s="35"/>
      <c r="N111" s="35"/>
      <c r="O111" s="35"/>
    </row>
    <row r="112" spans="1:15" ht="11.25">
      <c r="A112" s="32"/>
      <c r="B112" s="32"/>
      <c r="C112" s="32"/>
      <c r="D112" s="32"/>
      <c r="E112" s="32"/>
      <c r="F112" s="34"/>
      <c r="G112" s="34"/>
      <c r="H112" s="34"/>
      <c r="I112" s="34"/>
      <c r="J112" s="34"/>
      <c r="K112" s="35"/>
      <c r="L112" s="35"/>
      <c r="M112" s="35"/>
      <c r="N112" s="35"/>
      <c r="O112" s="35"/>
    </row>
    <row r="113" spans="1:15" ht="11.25">
      <c r="A113" s="38"/>
      <c r="B113" s="38"/>
      <c r="C113" s="38"/>
      <c r="D113" s="38"/>
      <c r="E113" s="38"/>
      <c r="F113" s="41"/>
      <c r="G113" s="41"/>
      <c r="H113" s="41"/>
      <c r="I113" s="41"/>
      <c r="J113" s="41"/>
      <c r="K113" s="42"/>
      <c r="L113" s="42"/>
      <c r="M113" s="42"/>
      <c r="N113" s="42"/>
      <c r="O113" s="42"/>
    </row>
    <row r="114" spans="2:10" ht="11.25">
      <c r="B114" s="51" t="s">
        <v>34</v>
      </c>
      <c r="F114" s="73">
        <f>SUM(F77:F113)</f>
        <v>1094702</v>
      </c>
      <c r="G114" s="73">
        <f>SUM(G77:G113)</f>
        <v>1094702</v>
      </c>
      <c r="H114" s="73"/>
      <c r="I114" s="73"/>
      <c r="J114" s="73"/>
    </row>
    <row r="115" spans="2:10" ht="11.25">
      <c r="B115" s="51" t="s">
        <v>26</v>
      </c>
      <c r="F115" s="73"/>
      <c r="G115" s="73"/>
      <c r="H115" s="73"/>
      <c r="I115" s="73"/>
      <c r="J115" s="73"/>
    </row>
    <row r="116" spans="2:10" ht="11.25">
      <c r="B116" s="51" t="s">
        <v>27</v>
      </c>
      <c r="F116" s="75"/>
      <c r="G116" s="75"/>
      <c r="H116" s="75"/>
      <c r="I116" s="75"/>
      <c r="J116" s="75"/>
    </row>
    <row r="119" spans="2:14" ht="11.25">
      <c r="B119" s="97" t="s">
        <v>28</v>
      </c>
      <c r="C119" s="97"/>
      <c r="D119" s="97"/>
      <c r="K119" s="97" t="s">
        <v>79</v>
      </c>
      <c r="L119" s="97"/>
      <c r="M119" s="97"/>
      <c r="N119" s="97"/>
    </row>
    <row r="120" spans="2:14" ht="11.25">
      <c r="B120" s="97" t="s">
        <v>29</v>
      </c>
      <c r="C120" s="97"/>
      <c r="D120" s="97"/>
      <c r="K120" s="97" t="s">
        <v>31</v>
      </c>
      <c r="L120" s="97"/>
      <c r="M120" s="97"/>
      <c r="N120" s="97"/>
    </row>
    <row r="121" spans="1:15" ht="11.25">
      <c r="A121" s="97" t="s">
        <v>33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11.25">
      <c r="A122" s="97" t="s">
        <v>23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1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98" t="s">
        <v>24</v>
      </c>
      <c r="N123" s="99"/>
      <c r="O123" s="51"/>
    </row>
    <row r="124" spans="1:15" ht="11.25">
      <c r="A124" s="97" t="s">
        <v>80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ht="11.25">
      <c r="A126" s="97" t="s">
        <v>0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1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1.25">
      <c r="A128" s="57" t="s">
        <v>32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1.25">
      <c r="A129" s="57" t="s">
        <v>35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ht="11.25">
      <c r="A130" s="57" t="s">
        <v>25</v>
      </c>
    </row>
    <row r="131" spans="1:15" ht="11.25">
      <c r="A131" s="58" t="s">
        <v>14</v>
      </c>
      <c r="B131" s="59" t="s">
        <v>417</v>
      </c>
      <c r="C131" s="60"/>
      <c r="D131" s="58"/>
      <c r="E131" s="60"/>
      <c r="F131" s="58"/>
      <c r="G131" s="61"/>
      <c r="H131" s="61"/>
      <c r="I131" s="61"/>
      <c r="J131" s="60"/>
      <c r="K131" s="100" t="s">
        <v>17</v>
      </c>
      <c r="L131" s="101"/>
      <c r="M131" s="101"/>
      <c r="N131" s="102"/>
      <c r="O131" s="62"/>
    </row>
    <row r="132" spans="1:15" ht="11.25">
      <c r="A132" s="63"/>
      <c r="B132" s="64"/>
      <c r="C132" s="65"/>
      <c r="D132" s="106" t="s">
        <v>15</v>
      </c>
      <c r="E132" s="107"/>
      <c r="F132" s="106" t="s">
        <v>16</v>
      </c>
      <c r="G132" s="108"/>
      <c r="H132" s="108"/>
      <c r="I132" s="108"/>
      <c r="J132" s="107"/>
      <c r="K132" s="103"/>
      <c r="L132" s="104"/>
      <c r="M132" s="104"/>
      <c r="N132" s="105"/>
      <c r="O132" s="66" t="s">
        <v>20</v>
      </c>
    </row>
    <row r="133" spans="1:15" ht="11.25">
      <c r="A133" s="67" t="s">
        <v>418</v>
      </c>
      <c r="B133" s="68"/>
      <c r="C133" s="69"/>
      <c r="D133" s="67"/>
      <c r="E133" s="69"/>
      <c r="F133" s="67"/>
      <c r="G133" s="68"/>
      <c r="H133" s="68"/>
      <c r="I133" s="68"/>
      <c r="J133" s="69"/>
      <c r="K133" s="98" t="s">
        <v>18</v>
      </c>
      <c r="L133" s="99"/>
      <c r="M133" s="98" t="s">
        <v>19</v>
      </c>
      <c r="N133" s="99"/>
      <c r="O133" s="66" t="s">
        <v>21</v>
      </c>
    </row>
    <row r="134" spans="1:15" ht="11.25">
      <c r="A134" s="70"/>
      <c r="B134" s="70"/>
      <c r="C134" s="70"/>
      <c r="D134" s="70" t="s">
        <v>3</v>
      </c>
      <c r="E134" s="70" t="s">
        <v>5</v>
      </c>
      <c r="F134" s="70"/>
      <c r="G134" s="70"/>
      <c r="H134" s="70"/>
      <c r="I134" s="70"/>
      <c r="J134" s="70"/>
      <c r="K134" s="70" t="s">
        <v>10</v>
      </c>
      <c r="L134" s="70"/>
      <c r="M134" s="70"/>
      <c r="N134" s="70"/>
      <c r="O134" s="66" t="s">
        <v>22</v>
      </c>
    </row>
    <row r="135" spans="1:15" ht="11.25">
      <c r="A135" s="71" t="s">
        <v>30</v>
      </c>
      <c r="B135" s="71" t="s">
        <v>1</v>
      </c>
      <c r="C135" s="71" t="s">
        <v>2</v>
      </c>
      <c r="D135" s="71" t="s">
        <v>4</v>
      </c>
      <c r="E135" s="71" t="s">
        <v>4</v>
      </c>
      <c r="F135" s="71" t="s">
        <v>46</v>
      </c>
      <c r="G135" s="71" t="s">
        <v>6</v>
      </c>
      <c r="H135" s="71" t="s">
        <v>8</v>
      </c>
      <c r="I135" s="71" t="s">
        <v>7</v>
      </c>
      <c r="J135" s="71" t="s">
        <v>488</v>
      </c>
      <c r="K135" s="71" t="s">
        <v>11</v>
      </c>
      <c r="L135" s="71" t="s">
        <v>12</v>
      </c>
      <c r="M135" s="71" t="s">
        <v>13</v>
      </c>
      <c r="N135" s="71" t="s">
        <v>12</v>
      </c>
      <c r="O135" s="72"/>
    </row>
    <row r="136" spans="1:15" ht="11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40"/>
      <c r="L136" s="40"/>
      <c r="M136" s="40"/>
      <c r="N136" s="40"/>
      <c r="O136" s="40"/>
    </row>
    <row r="137" spans="1:15" ht="11.25">
      <c r="A137" s="32" t="s">
        <v>598</v>
      </c>
      <c r="B137" s="32" t="s">
        <v>55</v>
      </c>
      <c r="C137" s="32" t="s">
        <v>177</v>
      </c>
      <c r="D137" s="32"/>
      <c r="E137" s="32"/>
      <c r="F137" s="34">
        <v>22937</v>
      </c>
      <c r="G137" s="34">
        <f>SUM(F137)</f>
        <v>22937</v>
      </c>
      <c r="H137" s="34"/>
      <c r="I137" s="34"/>
      <c r="J137" s="34"/>
      <c r="K137" s="35" t="s">
        <v>483</v>
      </c>
      <c r="L137" s="35">
        <v>1</v>
      </c>
      <c r="M137" s="35"/>
      <c r="N137" s="35"/>
      <c r="O137" s="35" t="s">
        <v>41</v>
      </c>
    </row>
    <row r="138" spans="1:15" ht="11.25">
      <c r="A138" s="32"/>
      <c r="B138" s="32"/>
      <c r="C138" s="32"/>
      <c r="D138" s="32"/>
      <c r="E138" s="32"/>
      <c r="F138" s="34"/>
      <c r="G138" s="34"/>
      <c r="H138" s="34"/>
      <c r="I138" s="34"/>
      <c r="J138" s="34"/>
      <c r="K138" s="35"/>
      <c r="L138" s="35"/>
      <c r="M138" s="35"/>
      <c r="N138" s="35"/>
      <c r="O138" s="35"/>
    </row>
    <row r="139" spans="1:15" ht="11.25">
      <c r="A139" s="32"/>
      <c r="B139" s="32"/>
      <c r="C139" s="32"/>
      <c r="D139" s="32"/>
      <c r="E139" s="32"/>
      <c r="F139" s="34"/>
      <c r="G139" s="34"/>
      <c r="H139" s="34"/>
      <c r="I139" s="34"/>
      <c r="J139" s="34"/>
      <c r="K139" s="35"/>
      <c r="L139" s="35"/>
      <c r="M139" s="35"/>
      <c r="N139" s="35"/>
      <c r="O139" s="35"/>
    </row>
    <row r="140" spans="1:15" ht="11.25">
      <c r="A140" s="32" t="s">
        <v>599</v>
      </c>
      <c r="B140" s="32" t="s">
        <v>55</v>
      </c>
      <c r="C140" s="32" t="s">
        <v>56</v>
      </c>
      <c r="D140" s="32"/>
      <c r="E140" s="32"/>
      <c r="F140" s="34">
        <v>136643</v>
      </c>
      <c r="G140" s="34">
        <f>SUM(F140)</f>
        <v>136643</v>
      </c>
      <c r="H140" s="34"/>
      <c r="I140" s="34"/>
      <c r="J140" s="34"/>
      <c r="K140" s="35" t="s">
        <v>491</v>
      </c>
      <c r="L140" s="35">
        <v>1</v>
      </c>
      <c r="M140" s="35"/>
      <c r="N140" s="35"/>
      <c r="O140" s="35" t="s">
        <v>41</v>
      </c>
    </row>
    <row r="141" spans="1:15" ht="11.25">
      <c r="A141" s="32"/>
      <c r="B141" s="32"/>
      <c r="C141" s="32" t="s">
        <v>490</v>
      </c>
      <c r="D141" s="32"/>
      <c r="E141" s="32"/>
      <c r="F141" s="34"/>
      <c r="G141" s="34"/>
      <c r="H141" s="34"/>
      <c r="I141" s="34"/>
      <c r="J141" s="34"/>
      <c r="K141" s="35"/>
      <c r="L141" s="35"/>
      <c r="M141" s="35"/>
      <c r="N141" s="35"/>
      <c r="O141" s="35"/>
    </row>
    <row r="142" spans="1:15" ht="11.25">
      <c r="A142" s="32"/>
      <c r="B142" s="32"/>
      <c r="C142" s="32"/>
      <c r="D142" s="32"/>
      <c r="E142" s="32"/>
      <c r="F142" s="34"/>
      <c r="G142" s="34"/>
      <c r="H142" s="34"/>
      <c r="I142" s="34"/>
      <c r="J142" s="34"/>
      <c r="K142" s="35"/>
      <c r="L142" s="35"/>
      <c r="M142" s="35"/>
      <c r="N142" s="35"/>
      <c r="O142" s="35"/>
    </row>
    <row r="143" spans="1:15" ht="11.25">
      <c r="A143" s="32" t="s">
        <v>600</v>
      </c>
      <c r="B143" s="32" t="s">
        <v>55</v>
      </c>
      <c r="C143" s="32" t="s">
        <v>113</v>
      </c>
      <c r="D143" s="32"/>
      <c r="E143" s="32"/>
      <c r="F143" s="34">
        <v>93326</v>
      </c>
      <c r="G143" s="34">
        <f>SUM(F143)</f>
        <v>93326</v>
      </c>
      <c r="H143" s="34"/>
      <c r="I143" s="34"/>
      <c r="J143" s="34"/>
      <c r="K143" s="35"/>
      <c r="L143" s="35"/>
      <c r="M143" s="35"/>
      <c r="N143" s="35"/>
      <c r="O143" s="35" t="s">
        <v>41</v>
      </c>
    </row>
    <row r="144" spans="1:15" ht="11.25">
      <c r="A144" s="32"/>
      <c r="B144" s="32"/>
      <c r="C144" s="32" t="s">
        <v>497</v>
      </c>
      <c r="D144" s="32"/>
      <c r="E144" s="32"/>
      <c r="F144" s="34"/>
      <c r="G144" s="34"/>
      <c r="H144" s="34"/>
      <c r="I144" s="34"/>
      <c r="J144" s="34"/>
      <c r="K144" s="35"/>
      <c r="L144" s="35"/>
      <c r="M144" s="35"/>
      <c r="N144" s="35"/>
      <c r="O144" s="35"/>
    </row>
    <row r="145" spans="1:15" ht="11.25">
      <c r="A145" s="32"/>
      <c r="B145" s="32"/>
      <c r="C145" s="32"/>
      <c r="D145" s="32"/>
      <c r="E145" s="32"/>
      <c r="F145" s="34"/>
      <c r="G145" s="34"/>
      <c r="H145" s="34"/>
      <c r="I145" s="34"/>
      <c r="J145" s="34"/>
      <c r="K145" s="35"/>
      <c r="L145" s="35"/>
      <c r="M145" s="35"/>
      <c r="N145" s="35"/>
      <c r="O145" s="35"/>
    </row>
    <row r="146" spans="1:15" ht="11.25">
      <c r="A146" s="32" t="s">
        <v>601</v>
      </c>
      <c r="B146" s="32" t="s">
        <v>55</v>
      </c>
      <c r="C146" s="32" t="s">
        <v>135</v>
      </c>
      <c r="D146" s="32"/>
      <c r="E146" s="32"/>
      <c r="F146" s="34">
        <v>53920</v>
      </c>
      <c r="G146" s="34">
        <f>SUM(F146)</f>
        <v>53920</v>
      </c>
      <c r="H146" s="34"/>
      <c r="I146" s="34"/>
      <c r="J146" s="34"/>
      <c r="K146" s="35" t="s">
        <v>259</v>
      </c>
      <c r="L146" s="35">
        <v>3</v>
      </c>
      <c r="M146" s="35"/>
      <c r="N146" s="35"/>
      <c r="O146" s="35" t="s">
        <v>41</v>
      </c>
    </row>
    <row r="147" spans="1:15" ht="11.25">
      <c r="A147" s="32"/>
      <c r="B147" s="32"/>
      <c r="C147" s="32" t="s">
        <v>510</v>
      </c>
      <c r="D147" s="32"/>
      <c r="E147" s="32"/>
      <c r="F147" s="34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/>
      <c r="B148" s="32"/>
      <c r="C148" s="32"/>
      <c r="D148" s="32"/>
      <c r="E148" s="32"/>
      <c r="F148" s="34"/>
      <c r="G148" s="34"/>
      <c r="H148" s="34"/>
      <c r="I148" s="34"/>
      <c r="J148" s="34"/>
      <c r="K148" s="35"/>
      <c r="L148" s="35"/>
      <c r="M148" s="35"/>
      <c r="N148" s="35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/>
      <c r="B150" s="32"/>
      <c r="C150" s="32"/>
      <c r="D150" s="32"/>
      <c r="E150" s="32"/>
      <c r="F150" s="34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/>
      <c r="B151" s="32"/>
      <c r="C151" s="32"/>
      <c r="D151" s="32"/>
      <c r="E151" s="32"/>
      <c r="F151" s="34"/>
      <c r="G151" s="34"/>
      <c r="H151" s="34"/>
      <c r="I151" s="34"/>
      <c r="J151" s="34"/>
      <c r="K151" s="35"/>
      <c r="L151" s="35"/>
      <c r="M151" s="35"/>
      <c r="N151" s="35"/>
      <c r="O151" s="35"/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/>
      <c r="B153" s="32"/>
      <c r="C153" s="32"/>
      <c r="D153" s="32"/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/>
      <c r="B154" s="32"/>
      <c r="C154" s="32"/>
      <c r="D154" s="32"/>
      <c r="E154" s="32"/>
      <c r="F154" s="34"/>
      <c r="G154" s="34"/>
      <c r="H154" s="34"/>
      <c r="I154" s="34"/>
      <c r="J154" s="34"/>
      <c r="K154" s="35"/>
      <c r="L154" s="35"/>
      <c r="M154" s="35"/>
      <c r="N154" s="35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/>
      <c r="B156" s="32"/>
      <c r="C156" s="32"/>
      <c r="D156" s="32"/>
      <c r="E156" s="32"/>
      <c r="F156" s="34"/>
      <c r="G156" s="34"/>
      <c r="H156" s="34"/>
      <c r="I156" s="34"/>
      <c r="J156" s="34"/>
      <c r="K156" s="35"/>
      <c r="L156" s="35"/>
      <c r="M156" s="35"/>
      <c r="N156" s="35"/>
      <c r="O156" s="35"/>
    </row>
    <row r="157" spans="1:15" ht="11.25">
      <c r="A157" s="32"/>
      <c r="B157" s="32"/>
      <c r="C157" s="32"/>
      <c r="D157" s="32"/>
      <c r="E157" s="32"/>
      <c r="F157" s="34"/>
      <c r="G157" s="34"/>
      <c r="H157" s="34"/>
      <c r="I157" s="34"/>
      <c r="J157" s="34"/>
      <c r="K157" s="35"/>
      <c r="L157" s="35"/>
      <c r="M157" s="35"/>
      <c r="N157" s="35"/>
      <c r="O157" s="35"/>
    </row>
    <row r="158" spans="1:15" ht="11.25">
      <c r="A158" s="32"/>
      <c r="B158" s="32"/>
      <c r="C158" s="32"/>
      <c r="D158" s="32"/>
      <c r="E158" s="32"/>
      <c r="F158" s="34"/>
      <c r="G158" s="34"/>
      <c r="H158" s="34"/>
      <c r="I158" s="34"/>
      <c r="J158" s="34"/>
      <c r="K158" s="35"/>
      <c r="L158" s="35"/>
      <c r="M158" s="35"/>
      <c r="N158" s="35"/>
      <c r="O158" s="35"/>
    </row>
    <row r="159" spans="1:15" ht="11.25">
      <c r="A159" s="32"/>
      <c r="B159" s="32"/>
      <c r="C159" s="32"/>
      <c r="D159" s="32"/>
      <c r="E159" s="32"/>
      <c r="F159" s="34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/>
      <c r="B160" s="32"/>
      <c r="C160" s="32"/>
      <c r="D160" s="32"/>
      <c r="E160" s="32"/>
      <c r="F160" s="34"/>
      <c r="G160" s="34"/>
      <c r="H160" s="34"/>
      <c r="I160" s="34"/>
      <c r="J160" s="34"/>
      <c r="K160" s="35"/>
      <c r="L160" s="35"/>
      <c r="M160" s="35"/>
      <c r="N160" s="35"/>
      <c r="O160" s="35"/>
    </row>
    <row r="161" spans="1:15" ht="11.25">
      <c r="A161" s="32"/>
      <c r="B161" s="32"/>
      <c r="C161" s="32"/>
      <c r="D161" s="32"/>
      <c r="E161" s="32"/>
      <c r="F161" s="34"/>
      <c r="G161" s="34"/>
      <c r="H161" s="34"/>
      <c r="I161" s="34"/>
      <c r="J161" s="34"/>
      <c r="K161" s="35"/>
      <c r="L161" s="35"/>
      <c r="M161" s="35"/>
      <c r="N161" s="35"/>
      <c r="O161" s="35"/>
    </row>
    <row r="162" spans="1:15" ht="11.25">
      <c r="A162" s="32"/>
      <c r="B162" s="32"/>
      <c r="C162" s="32"/>
      <c r="D162" s="32"/>
      <c r="E162" s="32"/>
      <c r="F162" s="34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/>
      <c r="B163" s="32"/>
      <c r="C163" s="32"/>
      <c r="D163" s="32"/>
      <c r="E163" s="32"/>
      <c r="F163" s="34"/>
      <c r="G163" s="34"/>
      <c r="H163" s="34"/>
      <c r="I163" s="34"/>
      <c r="J163" s="34"/>
      <c r="K163" s="35"/>
      <c r="L163" s="35"/>
      <c r="M163" s="35"/>
      <c r="N163" s="35"/>
      <c r="O163" s="35"/>
    </row>
    <row r="164" spans="1:15" ht="11.25">
      <c r="A164" s="32"/>
      <c r="B164" s="32"/>
      <c r="C164" s="32"/>
      <c r="D164" s="32"/>
      <c r="E164" s="32"/>
      <c r="F164" s="34"/>
      <c r="G164" s="34"/>
      <c r="H164" s="34"/>
      <c r="I164" s="34"/>
      <c r="J164" s="34"/>
      <c r="K164" s="35"/>
      <c r="L164" s="35"/>
      <c r="M164" s="35"/>
      <c r="N164" s="35"/>
      <c r="O164" s="35"/>
    </row>
    <row r="165" spans="1:15" ht="11.25">
      <c r="A165" s="32"/>
      <c r="B165" s="32"/>
      <c r="C165" s="32"/>
      <c r="D165" s="32"/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/>
      <c r="B166" s="32"/>
      <c r="C166" s="32"/>
      <c r="D166" s="32"/>
      <c r="E166" s="32"/>
      <c r="F166" s="34"/>
      <c r="G166" s="34"/>
      <c r="H166" s="34"/>
      <c r="I166" s="34"/>
      <c r="J166" s="34"/>
      <c r="K166" s="35"/>
      <c r="L166" s="35"/>
      <c r="M166" s="35"/>
      <c r="N166" s="35"/>
      <c r="O166" s="35"/>
    </row>
    <row r="167" spans="1:15" ht="11.25">
      <c r="A167" s="32"/>
      <c r="B167" s="32"/>
      <c r="C167" s="32"/>
      <c r="D167" s="32"/>
      <c r="E167" s="32"/>
      <c r="F167" s="34"/>
      <c r="G167" s="34"/>
      <c r="H167" s="34"/>
      <c r="I167" s="34"/>
      <c r="J167" s="34"/>
      <c r="K167" s="35"/>
      <c r="L167" s="35"/>
      <c r="M167" s="35"/>
      <c r="N167" s="35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/>
      <c r="B169" s="32"/>
      <c r="C169" s="32"/>
      <c r="D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/>
      <c r="L170" s="35"/>
      <c r="M170" s="35"/>
      <c r="N170" s="35"/>
      <c r="O170" s="35"/>
    </row>
    <row r="171" spans="1:15" ht="11.25">
      <c r="A171" s="38"/>
      <c r="B171" s="38"/>
      <c r="C171" s="38"/>
      <c r="D171" s="38"/>
      <c r="E171" s="38"/>
      <c r="F171" s="41"/>
      <c r="G171" s="41"/>
      <c r="H171" s="41"/>
      <c r="I171" s="41"/>
      <c r="J171" s="41"/>
      <c r="K171" s="42"/>
      <c r="L171" s="42"/>
      <c r="M171" s="42"/>
      <c r="N171" s="42"/>
      <c r="O171" s="42"/>
    </row>
    <row r="172" spans="2:10" ht="11.25">
      <c r="B172" s="51" t="s">
        <v>34</v>
      </c>
      <c r="F172" s="73">
        <f>SUM(F136:F171)</f>
        <v>306826</v>
      </c>
      <c r="G172" s="73">
        <f>SUM(G136:G171)</f>
        <v>306826</v>
      </c>
      <c r="H172" s="73"/>
      <c r="I172" s="73"/>
      <c r="J172" s="73"/>
    </row>
    <row r="173" spans="2:10" ht="11.25">
      <c r="B173" s="51" t="s">
        <v>26</v>
      </c>
      <c r="F173" s="74">
        <f>F52+F114+F172</f>
        <v>2731089</v>
      </c>
      <c r="G173" s="74">
        <f>G52+G114+G172</f>
        <v>2731089</v>
      </c>
      <c r="H173" s="74"/>
      <c r="I173" s="73"/>
      <c r="J173" s="73"/>
    </row>
    <row r="174" spans="2:10" ht="11.25">
      <c r="B174" s="51" t="s">
        <v>27</v>
      </c>
      <c r="F174" s="75"/>
      <c r="G174" s="75"/>
      <c r="H174" s="75"/>
      <c r="I174" s="75"/>
      <c r="J174" s="75"/>
    </row>
    <row r="179" spans="2:14" ht="11.25">
      <c r="B179" s="97" t="s">
        <v>28</v>
      </c>
      <c r="C179" s="97"/>
      <c r="D179" s="97"/>
      <c r="K179" s="97" t="s">
        <v>79</v>
      </c>
      <c r="L179" s="97"/>
      <c r="M179" s="97"/>
      <c r="N179" s="97"/>
    </row>
    <row r="180" spans="2:14" ht="11.25">
      <c r="B180" s="97" t="s">
        <v>29</v>
      </c>
      <c r="C180" s="97"/>
      <c r="D180" s="97"/>
      <c r="K180" s="97" t="s">
        <v>31</v>
      </c>
      <c r="L180" s="97"/>
      <c r="M180" s="97"/>
      <c r="N180" s="97"/>
    </row>
    <row r="181" spans="1:15" ht="11.25">
      <c r="A181" s="97" t="s">
        <v>33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11.25">
      <c r="A182" s="97" t="s">
        <v>23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1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98" t="s">
        <v>24</v>
      </c>
      <c r="N183" s="99"/>
      <c r="O183" s="51"/>
    </row>
    <row r="184" spans="1:15" ht="11.25">
      <c r="A184" s="97" t="s">
        <v>80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11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11.25">
      <c r="A186" s="97" t="s">
        <v>0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11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</row>
    <row r="188" spans="1:15" ht="11.25">
      <c r="A188" s="57" t="s">
        <v>32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ht="11.25">
      <c r="A189" s="57" t="s">
        <v>35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ht="11.25">
      <c r="A190" s="57" t="s">
        <v>25</v>
      </c>
    </row>
    <row r="191" spans="1:15" ht="11.25">
      <c r="A191" s="58" t="s">
        <v>14</v>
      </c>
      <c r="B191" s="59" t="s">
        <v>417</v>
      </c>
      <c r="C191" s="60"/>
      <c r="D191" s="58"/>
      <c r="E191" s="60"/>
      <c r="F191" s="58"/>
      <c r="G191" s="61"/>
      <c r="H191" s="61"/>
      <c r="I191" s="61"/>
      <c r="J191" s="60"/>
      <c r="K191" s="100" t="s">
        <v>17</v>
      </c>
      <c r="L191" s="101"/>
      <c r="M191" s="101"/>
      <c r="N191" s="102"/>
      <c r="O191" s="62"/>
    </row>
    <row r="192" spans="1:15" ht="11.25">
      <c r="A192" s="63"/>
      <c r="B192" s="64"/>
      <c r="C192" s="65"/>
      <c r="D192" s="106" t="s">
        <v>15</v>
      </c>
      <c r="E192" s="107"/>
      <c r="F192" s="106" t="s">
        <v>16</v>
      </c>
      <c r="G192" s="108"/>
      <c r="H192" s="108"/>
      <c r="I192" s="108"/>
      <c r="J192" s="107"/>
      <c r="K192" s="103"/>
      <c r="L192" s="104"/>
      <c r="M192" s="104"/>
      <c r="N192" s="105"/>
      <c r="O192" s="66" t="s">
        <v>20</v>
      </c>
    </row>
    <row r="193" spans="1:15" ht="11.25">
      <c r="A193" s="67" t="s">
        <v>420</v>
      </c>
      <c r="B193" s="68"/>
      <c r="C193" s="69"/>
      <c r="D193" s="67"/>
      <c r="E193" s="69"/>
      <c r="F193" s="67"/>
      <c r="G193" s="68"/>
      <c r="H193" s="68"/>
      <c r="I193" s="68"/>
      <c r="J193" s="69"/>
      <c r="K193" s="98" t="s">
        <v>18</v>
      </c>
      <c r="L193" s="99"/>
      <c r="M193" s="98" t="s">
        <v>19</v>
      </c>
      <c r="N193" s="99"/>
      <c r="O193" s="66" t="s">
        <v>21</v>
      </c>
    </row>
    <row r="194" spans="1:15" ht="11.25">
      <c r="A194" s="70"/>
      <c r="B194" s="70"/>
      <c r="C194" s="70"/>
      <c r="D194" s="70" t="s">
        <v>3</v>
      </c>
      <c r="E194" s="70" t="s">
        <v>5</v>
      </c>
      <c r="F194" s="70"/>
      <c r="G194" s="70"/>
      <c r="H194" s="70"/>
      <c r="I194" s="70"/>
      <c r="J194" s="70"/>
      <c r="K194" s="70" t="s">
        <v>10</v>
      </c>
      <c r="L194" s="70"/>
      <c r="M194" s="70"/>
      <c r="N194" s="70"/>
      <c r="O194" s="66" t="s">
        <v>22</v>
      </c>
    </row>
    <row r="195" spans="1:15" ht="11.25">
      <c r="A195" s="71" t="s">
        <v>30</v>
      </c>
      <c r="B195" s="71" t="s">
        <v>1</v>
      </c>
      <c r="C195" s="71" t="s">
        <v>2</v>
      </c>
      <c r="D195" s="71" t="s">
        <v>4</v>
      </c>
      <c r="E195" s="71" t="s">
        <v>4</v>
      </c>
      <c r="F195" s="71" t="s">
        <v>46</v>
      </c>
      <c r="G195" s="71" t="s">
        <v>6</v>
      </c>
      <c r="H195" s="71" t="s">
        <v>8</v>
      </c>
      <c r="I195" s="71" t="s">
        <v>7</v>
      </c>
      <c r="J195" s="71" t="s">
        <v>488</v>
      </c>
      <c r="K195" s="71" t="s">
        <v>11</v>
      </c>
      <c r="L195" s="71" t="s">
        <v>12</v>
      </c>
      <c r="M195" s="71" t="s">
        <v>13</v>
      </c>
      <c r="N195" s="71" t="s">
        <v>12</v>
      </c>
      <c r="O195" s="72"/>
    </row>
    <row r="196" spans="1:15" ht="11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40"/>
      <c r="L196" s="40"/>
      <c r="M196" s="40"/>
      <c r="N196" s="40"/>
      <c r="O196" s="40"/>
    </row>
    <row r="197" spans="1:15" ht="11.25">
      <c r="A197" s="32"/>
      <c r="B197" s="45" t="s">
        <v>421</v>
      </c>
      <c r="C197" s="32"/>
      <c r="D197" s="32"/>
      <c r="E197" s="32"/>
      <c r="F197" s="34"/>
      <c r="G197" s="34"/>
      <c r="H197" s="34"/>
      <c r="I197" s="34"/>
      <c r="J197" s="34"/>
      <c r="K197" s="35"/>
      <c r="L197" s="35"/>
      <c r="M197" s="35"/>
      <c r="N197" s="35"/>
      <c r="O197" s="35"/>
    </row>
    <row r="198" spans="1:15" ht="11.25">
      <c r="A198" s="32"/>
      <c r="B198" s="32"/>
      <c r="C198" s="32"/>
      <c r="D198" s="32"/>
      <c r="E198" s="32"/>
      <c r="F198" s="34"/>
      <c r="G198" s="34"/>
      <c r="H198" s="34"/>
      <c r="I198" s="34"/>
      <c r="J198" s="34"/>
      <c r="K198" s="35"/>
      <c r="L198" s="35"/>
      <c r="M198" s="35"/>
      <c r="N198" s="35"/>
      <c r="O198" s="35"/>
    </row>
    <row r="199" spans="1:15" ht="11.25">
      <c r="A199" s="32" t="s">
        <v>602</v>
      </c>
      <c r="B199" s="32" t="s">
        <v>422</v>
      </c>
      <c r="C199" s="32" t="s">
        <v>36</v>
      </c>
      <c r="D199" s="32"/>
      <c r="E199" s="32"/>
      <c r="F199" s="34">
        <v>499400</v>
      </c>
      <c r="G199" s="34">
        <f>SUM(F199*30%)</f>
        <v>149820</v>
      </c>
      <c r="H199" s="34">
        <f>SUM(F199*20%)</f>
        <v>99880</v>
      </c>
      <c r="I199" s="34"/>
      <c r="J199" s="34">
        <f>SUM(F199*50%)</f>
        <v>249700</v>
      </c>
      <c r="K199" s="35" t="s">
        <v>423</v>
      </c>
      <c r="L199" s="35">
        <v>454</v>
      </c>
      <c r="M199" s="35"/>
      <c r="N199" s="35"/>
      <c r="O199" s="35" t="s">
        <v>51</v>
      </c>
    </row>
    <row r="200" spans="1:15" ht="11.25">
      <c r="A200" s="32"/>
      <c r="B200" s="32"/>
      <c r="C200" s="32"/>
      <c r="D200" s="32"/>
      <c r="E200" s="32"/>
      <c r="F200" s="34"/>
      <c r="G200" s="34"/>
      <c r="H200" s="34"/>
      <c r="I200" s="34"/>
      <c r="J200" s="34"/>
      <c r="K200" s="35"/>
      <c r="L200" s="35"/>
      <c r="M200" s="35"/>
      <c r="N200" s="35"/>
      <c r="O200" s="35"/>
    </row>
    <row r="201" spans="1:15" ht="11.25">
      <c r="A201" s="32" t="s">
        <v>603</v>
      </c>
      <c r="B201" s="32" t="s">
        <v>422</v>
      </c>
      <c r="C201" s="32" t="s">
        <v>424</v>
      </c>
      <c r="D201" s="32"/>
      <c r="E201" s="32"/>
      <c r="F201" s="34">
        <v>110000</v>
      </c>
      <c r="G201" s="34">
        <f>SUM(F201*80%)</f>
        <v>88000</v>
      </c>
      <c r="H201" s="34">
        <f>SUM(F201*20%)</f>
        <v>22000</v>
      </c>
      <c r="I201" s="34"/>
      <c r="J201" s="34"/>
      <c r="K201" s="35" t="s">
        <v>423</v>
      </c>
      <c r="L201" s="35">
        <v>100</v>
      </c>
      <c r="M201" s="35"/>
      <c r="N201" s="35"/>
      <c r="O201" s="35" t="s">
        <v>51</v>
      </c>
    </row>
    <row r="202" spans="1:15" ht="11.25">
      <c r="A202" s="32"/>
      <c r="B202" s="32"/>
      <c r="C202" s="32"/>
      <c r="D202" s="32"/>
      <c r="E202" s="32"/>
      <c r="F202" s="34"/>
      <c r="G202" s="34"/>
      <c r="H202" s="34"/>
      <c r="I202" s="34"/>
      <c r="J202" s="34"/>
      <c r="K202" s="35"/>
      <c r="L202" s="35"/>
      <c r="M202" s="35"/>
      <c r="N202" s="35"/>
      <c r="O202" s="35"/>
    </row>
    <row r="203" spans="1:15" ht="11.25">
      <c r="A203" s="32" t="s">
        <v>604</v>
      </c>
      <c r="B203" s="32" t="s">
        <v>422</v>
      </c>
      <c r="C203" s="32" t="s">
        <v>39</v>
      </c>
      <c r="D203" s="32"/>
      <c r="E203" s="32"/>
      <c r="F203" s="34">
        <v>165000</v>
      </c>
      <c r="G203" s="34">
        <f>SUM(F203*80%)</f>
        <v>132000</v>
      </c>
      <c r="H203" s="34">
        <f>SUM(F203*20%)</f>
        <v>33000</v>
      </c>
      <c r="I203" s="34"/>
      <c r="J203" s="34"/>
      <c r="K203" s="35" t="s">
        <v>423</v>
      </c>
      <c r="L203" s="35">
        <v>150</v>
      </c>
      <c r="M203" s="35"/>
      <c r="N203" s="35"/>
      <c r="O203" s="35" t="s">
        <v>51</v>
      </c>
    </row>
    <row r="204" spans="1:15" ht="11.25">
      <c r="A204" s="32"/>
      <c r="B204" s="32"/>
      <c r="C204" s="32"/>
      <c r="D204" s="32"/>
      <c r="E204" s="32"/>
      <c r="F204" s="34"/>
      <c r="G204" s="34"/>
      <c r="H204" s="34"/>
      <c r="I204" s="34"/>
      <c r="J204" s="34"/>
      <c r="K204" s="35"/>
      <c r="L204" s="35"/>
      <c r="M204" s="35"/>
      <c r="N204" s="35"/>
      <c r="O204" s="35"/>
    </row>
    <row r="205" spans="1:15" ht="11.25">
      <c r="A205" s="32" t="s">
        <v>605</v>
      </c>
      <c r="B205" s="32" t="s">
        <v>422</v>
      </c>
      <c r="C205" s="32" t="s">
        <v>159</v>
      </c>
      <c r="D205" s="32"/>
      <c r="E205" s="32"/>
      <c r="F205" s="34">
        <v>110000</v>
      </c>
      <c r="G205" s="34">
        <f>SUM(F205*80%)</f>
        <v>88000</v>
      </c>
      <c r="H205" s="34">
        <f>SUM(F205*20%)</f>
        <v>22000</v>
      </c>
      <c r="I205" s="34"/>
      <c r="J205" s="34"/>
      <c r="K205" s="35" t="s">
        <v>423</v>
      </c>
      <c r="L205" s="35">
        <v>100</v>
      </c>
      <c r="M205" s="35"/>
      <c r="N205" s="35"/>
      <c r="O205" s="35" t="s">
        <v>51</v>
      </c>
    </row>
    <row r="206" spans="1:15" ht="11.25">
      <c r="A206" s="32"/>
      <c r="B206" s="32"/>
      <c r="C206" s="32"/>
      <c r="D206" s="32"/>
      <c r="E206" s="32"/>
      <c r="F206" s="34"/>
      <c r="G206" s="34"/>
      <c r="H206" s="34"/>
      <c r="I206" s="34"/>
      <c r="J206" s="34"/>
      <c r="K206" s="35"/>
      <c r="L206" s="35"/>
      <c r="M206" s="35"/>
      <c r="N206" s="35"/>
      <c r="O206" s="35"/>
    </row>
    <row r="207" spans="1:15" ht="11.25">
      <c r="A207" s="32" t="s">
        <v>606</v>
      </c>
      <c r="B207" s="32" t="s">
        <v>422</v>
      </c>
      <c r="C207" s="32" t="s">
        <v>125</v>
      </c>
      <c r="D207" s="32"/>
      <c r="E207" s="32"/>
      <c r="F207" s="34">
        <v>110000</v>
      </c>
      <c r="G207" s="34">
        <f>SUM(F207*80%)</f>
        <v>88000</v>
      </c>
      <c r="H207" s="34">
        <f>SUM(F207*20%)</f>
        <v>22000</v>
      </c>
      <c r="I207" s="34"/>
      <c r="J207" s="34"/>
      <c r="K207" s="35" t="s">
        <v>423</v>
      </c>
      <c r="L207" s="35">
        <v>100</v>
      </c>
      <c r="M207" s="35"/>
      <c r="N207" s="35"/>
      <c r="O207" s="35" t="s">
        <v>51</v>
      </c>
    </row>
    <row r="208" spans="1:15" ht="11.25">
      <c r="A208" s="32"/>
      <c r="B208" s="32"/>
      <c r="C208" s="32"/>
      <c r="D208" s="32"/>
      <c r="E208" s="32"/>
      <c r="F208" s="34"/>
      <c r="G208" s="34"/>
      <c r="H208" s="34"/>
      <c r="I208" s="34"/>
      <c r="J208" s="34"/>
      <c r="K208" s="35"/>
      <c r="L208" s="35"/>
      <c r="M208" s="35"/>
      <c r="N208" s="35"/>
      <c r="O208" s="35"/>
    </row>
    <row r="209" spans="1:15" ht="11.25">
      <c r="A209" s="32" t="s">
        <v>607</v>
      </c>
      <c r="B209" s="32" t="s">
        <v>422</v>
      </c>
      <c r="C209" s="32" t="s">
        <v>56</v>
      </c>
      <c r="D209" s="32"/>
      <c r="E209" s="32"/>
      <c r="F209" s="34">
        <v>110000</v>
      </c>
      <c r="G209" s="34">
        <f>SUM(F209*80%)</f>
        <v>88000</v>
      </c>
      <c r="H209" s="34">
        <f>SUM(F209*20%)</f>
        <v>22000</v>
      </c>
      <c r="I209" s="34"/>
      <c r="J209" s="34"/>
      <c r="K209" s="35" t="s">
        <v>423</v>
      </c>
      <c r="L209" s="35">
        <v>100</v>
      </c>
      <c r="M209" s="35"/>
      <c r="N209" s="35"/>
      <c r="O209" s="35" t="s">
        <v>51</v>
      </c>
    </row>
    <row r="210" spans="1:15" ht="11.25">
      <c r="A210" s="32"/>
      <c r="B210" s="32"/>
      <c r="C210" s="32"/>
      <c r="D210" s="32"/>
      <c r="E210" s="32"/>
      <c r="F210" s="34"/>
      <c r="G210" s="34"/>
      <c r="H210" s="34"/>
      <c r="I210" s="34"/>
      <c r="J210" s="34"/>
      <c r="K210" s="35"/>
      <c r="L210" s="35"/>
      <c r="M210" s="35"/>
      <c r="N210" s="35"/>
      <c r="O210" s="35"/>
    </row>
    <row r="211" spans="1:15" ht="11.25">
      <c r="A211" s="32" t="s">
        <v>608</v>
      </c>
      <c r="B211" s="32" t="s">
        <v>422</v>
      </c>
      <c r="C211" s="32" t="s">
        <v>175</v>
      </c>
      <c r="D211" s="32"/>
      <c r="E211" s="32"/>
      <c r="F211" s="34">
        <v>55000</v>
      </c>
      <c r="G211" s="34">
        <f>SUM(F211*80%)</f>
        <v>44000</v>
      </c>
      <c r="H211" s="34">
        <f>SUM(F211*20%)</f>
        <v>11000</v>
      </c>
      <c r="I211" s="34"/>
      <c r="J211" s="34"/>
      <c r="K211" s="35" t="s">
        <v>423</v>
      </c>
      <c r="L211" s="35">
        <v>50</v>
      </c>
      <c r="M211" s="35"/>
      <c r="N211" s="35"/>
      <c r="O211" s="35" t="s">
        <v>51</v>
      </c>
    </row>
    <row r="212" spans="1:15" ht="11.25">
      <c r="A212" s="32"/>
      <c r="B212" s="32"/>
      <c r="C212" s="32"/>
      <c r="D212" s="32"/>
      <c r="E212" s="32"/>
      <c r="F212" s="34"/>
      <c r="G212" s="34"/>
      <c r="H212" s="34"/>
      <c r="I212" s="34"/>
      <c r="J212" s="34"/>
      <c r="K212" s="35"/>
      <c r="L212" s="35"/>
      <c r="M212" s="35"/>
      <c r="N212" s="35"/>
      <c r="O212" s="35"/>
    </row>
    <row r="213" spans="1:15" ht="11.25">
      <c r="A213" s="32" t="s">
        <v>609</v>
      </c>
      <c r="B213" s="32" t="s">
        <v>422</v>
      </c>
      <c r="C213" s="32" t="s">
        <v>230</v>
      </c>
      <c r="D213" s="32"/>
      <c r="E213" s="32"/>
      <c r="F213" s="34">
        <v>55000</v>
      </c>
      <c r="G213" s="34">
        <f>SUM(F213*80%)</f>
        <v>44000</v>
      </c>
      <c r="H213" s="34">
        <f>SUM(F213*20%)</f>
        <v>11000</v>
      </c>
      <c r="I213" s="34"/>
      <c r="J213" s="34"/>
      <c r="K213" s="35" t="s">
        <v>423</v>
      </c>
      <c r="L213" s="35">
        <v>50</v>
      </c>
      <c r="M213" s="35"/>
      <c r="N213" s="35"/>
      <c r="O213" s="35" t="s">
        <v>51</v>
      </c>
    </row>
    <row r="214" spans="1:15" ht="11.25">
      <c r="A214" s="32"/>
      <c r="B214" s="32"/>
      <c r="C214" s="32"/>
      <c r="D214" s="32"/>
      <c r="E214" s="32"/>
      <c r="F214" s="34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 t="s">
        <v>610</v>
      </c>
      <c r="B215" s="32" t="s">
        <v>422</v>
      </c>
      <c r="C215" s="32" t="s">
        <v>240</v>
      </c>
      <c r="D215" s="32"/>
      <c r="E215" s="32"/>
      <c r="F215" s="34">
        <v>55000</v>
      </c>
      <c r="G215" s="34">
        <f>SUM(F215*80%)</f>
        <v>44000</v>
      </c>
      <c r="H215" s="34">
        <f>SUM(F215*20%)</f>
        <v>11000</v>
      </c>
      <c r="I215" s="34"/>
      <c r="J215" s="34"/>
      <c r="K215" s="35" t="s">
        <v>423</v>
      </c>
      <c r="L215" s="35">
        <v>50</v>
      </c>
      <c r="M215" s="35"/>
      <c r="N215" s="35"/>
      <c r="O215" s="35" t="s">
        <v>51</v>
      </c>
    </row>
    <row r="216" spans="1:15" ht="11.25">
      <c r="A216" s="32"/>
      <c r="B216" s="32"/>
      <c r="C216" s="32"/>
      <c r="D216" s="32"/>
      <c r="E216" s="32"/>
      <c r="F216" s="34"/>
      <c r="G216" s="34"/>
      <c r="H216" s="34"/>
      <c r="I216" s="34"/>
      <c r="J216" s="34"/>
      <c r="K216" s="35"/>
      <c r="L216" s="35"/>
      <c r="M216" s="35"/>
      <c r="N216" s="35"/>
      <c r="O216" s="35"/>
    </row>
    <row r="217" spans="1:15" ht="11.25">
      <c r="A217" s="32" t="s">
        <v>611</v>
      </c>
      <c r="B217" s="32" t="s">
        <v>422</v>
      </c>
      <c r="C217" s="32" t="s">
        <v>37</v>
      </c>
      <c r="D217" s="32"/>
      <c r="E217" s="32"/>
      <c r="F217" s="34">
        <v>55000</v>
      </c>
      <c r="G217" s="34">
        <f>SUM(F217*80%)</f>
        <v>44000</v>
      </c>
      <c r="H217" s="34">
        <f>SUM(F217*20%)</f>
        <v>11000</v>
      </c>
      <c r="I217" s="34"/>
      <c r="J217" s="34"/>
      <c r="K217" s="35" t="s">
        <v>423</v>
      </c>
      <c r="L217" s="35">
        <v>50</v>
      </c>
      <c r="M217" s="35"/>
      <c r="N217" s="35"/>
      <c r="O217" s="35" t="s">
        <v>51</v>
      </c>
    </row>
    <row r="218" spans="1:15" ht="11.25">
      <c r="A218" s="32"/>
      <c r="B218" s="32"/>
      <c r="C218" s="32"/>
      <c r="D218" s="32"/>
      <c r="E218" s="32"/>
      <c r="F218" s="34"/>
      <c r="G218" s="34"/>
      <c r="H218" s="34"/>
      <c r="I218" s="34"/>
      <c r="J218" s="34"/>
      <c r="K218" s="35"/>
      <c r="L218" s="35"/>
      <c r="M218" s="35"/>
      <c r="N218" s="35"/>
      <c r="O218" s="35"/>
    </row>
    <row r="219" spans="1:15" ht="11.25">
      <c r="A219" s="32" t="s">
        <v>612</v>
      </c>
      <c r="B219" s="32" t="s">
        <v>422</v>
      </c>
      <c r="C219" s="32" t="s">
        <v>54</v>
      </c>
      <c r="D219" s="32"/>
      <c r="E219" s="32"/>
      <c r="F219" s="34">
        <v>110000</v>
      </c>
      <c r="G219" s="34">
        <f>SUM(F219*80%)</f>
        <v>88000</v>
      </c>
      <c r="H219" s="34">
        <f>SUM(F219*20%)</f>
        <v>22000</v>
      </c>
      <c r="I219" s="34"/>
      <c r="J219" s="34"/>
      <c r="K219" s="35" t="s">
        <v>423</v>
      </c>
      <c r="L219" s="35">
        <v>100</v>
      </c>
      <c r="M219" s="35"/>
      <c r="N219" s="35"/>
      <c r="O219" s="35" t="s">
        <v>51</v>
      </c>
    </row>
    <row r="220" spans="1:15" ht="11.25">
      <c r="A220" s="32"/>
      <c r="B220" s="32"/>
      <c r="C220" s="32"/>
      <c r="D220" s="32"/>
      <c r="E220" s="32"/>
      <c r="F220" s="34"/>
      <c r="G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 t="s">
        <v>613</v>
      </c>
      <c r="B221" s="32" t="s">
        <v>422</v>
      </c>
      <c r="C221" s="32" t="s">
        <v>142</v>
      </c>
      <c r="D221" s="32"/>
      <c r="E221" s="32"/>
      <c r="F221" s="34">
        <v>55000</v>
      </c>
      <c r="G221" s="34">
        <f>SUM(F221*80%)</f>
        <v>44000</v>
      </c>
      <c r="H221" s="34">
        <f>SUM(F221*20%)</f>
        <v>11000</v>
      </c>
      <c r="I221" s="34"/>
      <c r="J221" s="34"/>
      <c r="K221" s="35" t="s">
        <v>423</v>
      </c>
      <c r="L221" s="35">
        <v>50</v>
      </c>
      <c r="M221" s="35"/>
      <c r="N221" s="35"/>
      <c r="O221" s="35" t="s">
        <v>51</v>
      </c>
    </row>
    <row r="222" spans="1:15" ht="11.25">
      <c r="A222" s="32"/>
      <c r="B222" s="32"/>
      <c r="C222" s="32"/>
      <c r="D222" s="32"/>
      <c r="E222" s="32"/>
      <c r="F222" s="34"/>
      <c r="G222" s="34"/>
      <c r="H222" s="34"/>
      <c r="I222" s="34"/>
      <c r="J222" s="34"/>
      <c r="K222" s="35"/>
      <c r="L222" s="35"/>
      <c r="M222" s="35"/>
      <c r="N222" s="35"/>
      <c r="O222" s="35"/>
    </row>
    <row r="223" spans="1:15" ht="11.25">
      <c r="A223" s="32" t="s">
        <v>614</v>
      </c>
      <c r="B223" s="32" t="s">
        <v>422</v>
      </c>
      <c r="C223" s="32" t="s">
        <v>225</v>
      </c>
      <c r="D223" s="32"/>
      <c r="E223" s="32"/>
      <c r="F223" s="34">
        <v>55000</v>
      </c>
      <c r="G223" s="34">
        <f>SUM(F223*80%)</f>
        <v>44000</v>
      </c>
      <c r="H223" s="34">
        <f>SUM(F223*20%)</f>
        <v>11000</v>
      </c>
      <c r="I223" s="34"/>
      <c r="J223" s="34"/>
      <c r="K223" s="35" t="s">
        <v>423</v>
      </c>
      <c r="L223" s="35">
        <v>50</v>
      </c>
      <c r="M223" s="35"/>
      <c r="N223" s="35"/>
      <c r="O223" s="35" t="s">
        <v>51</v>
      </c>
    </row>
    <row r="224" spans="1:15" ht="11.25">
      <c r="A224" s="32"/>
      <c r="B224" s="32"/>
      <c r="C224" s="32"/>
      <c r="D224" s="32"/>
      <c r="E224" s="32"/>
      <c r="F224" s="34"/>
      <c r="G224" s="34"/>
      <c r="H224" s="34"/>
      <c r="I224" s="34"/>
      <c r="J224" s="34"/>
      <c r="K224" s="35"/>
      <c r="L224" s="35"/>
      <c r="M224" s="35"/>
      <c r="N224" s="35"/>
      <c r="O224" s="35"/>
    </row>
    <row r="225" spans="1:15" ht="11.25">
      <c r="A225" s="32" t="s">
        <v>615</v>
      </c>
      <c r="B225" s="32" t="s">
        <v>422</v>
      </c>
      <c r="C225" s="32" t="s">
        <v>177</v>
      </c>
      <c r="D225" s="32"/>
      <c r="E225" s="32"/>
      <c r="F225" s="34">
        <v>55000</v>
      </c>
      <c r="G225" s="34">
        <f>SUM(F225*80%)</f>
        <v>44000</v>
      </c>
      <c r="H225" s="34">
        <f>SUM(F225*20%)</f>
        <v>11000</v>
      </c>
      <c r="I225" s="34"/>
      <c r="J225" s="34"/>
      <c r="K225" s="35" t="s">
        <v>423</v>
      </c>
      <c r="L225" s="35">
        <v>50</v>
      </c>
      <c r="M225" s="35"/>
      <c r="N225" s="35"/>
      <c r="O225" s="35" t="s">
        <v>51</v>
      </c>
    </row>
    <row r="226" spans="1:15" ht="11.25">
      <c r="A226" s="32"/>
      <c r="B226" s="32"/>
      <c r="C226" s="32"/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/>
      <c r="B227" s="32"/>
      <c r="C227" s="32"/>
      <c r="D227" s="32"/>
      <c r="E227" s="32"/>
      <c r="F227" s="34"/>
      <c r="G227" s="34"/>
      <c r="H227" s="34"/>
      <c r="I227" s="34"/>
      <c r="J227" s="34"/>
      <c r="K227" s="35"/>
      <c r="L227" s="35"/>
      <c r="M227" s="35"/>
      <c r="N227" s="35"/>
      <c r="O227" s="35"/>
    </row>
    <row r="228" spans="1:15" ht="11.25">
      <c r="A228" s="32"/>
      <c r="B228" s="32"/>
      <c r="C228" s="32"/>
      <c r="D228" s="32"/>
      <c r="E228" s="32"/>
      <c r="F228" s="34"/>
      <c r="G228" s="34"/>
      <c r="H228" s="34"/>
      <c r="I228" s="34"/>
      <c r="J228" s="34"/>
      <c r="K228" s="35"/>
      <c r="L228" s="35"/>
      <c r="M228" s="35"/>
      <c r="N228" s="35"/>
      <c r="O228" s="35"/>
    </row>
    <row r="229" spans="1:15" ht="11.25">
      <c r="A229" s="32"/>
      <c r="B229" s="32"/>
      <c r="C229" s="32"/>
      <c r="D229" s="32"/>
      <c r="E229" s="32"/>
      <c r="F229" s="34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2"/>
      <c r="B230" s="32"/>
      <c r="C230" s="32"/>
      <c r="D230" s="32"/>
      <c r="E230" s="32"/>
      <c r="F230" s="34"/>
      <c r="G230" s="34"/>
      <c r="H230" s="34"/>
      <c r="I230" s="34"/>
      <c r="J230" s="34"/>
      <c r="K230" s="35"/>
      <c r="L230" s="35"/>
      <c r="M230" s="35"/>
      <c r="N230" s="35"/>
      <c r="O230" s="35"/>
    </row>
    <row r="231" spans="1:15" ht="11.25">
      <c r="A231" s="38"/>
      <c r="B231" s="38"/>
      <c r="C231" s="38"/>
      <c r="D231" s="38"/>
      <c r="E231" s="38"/>
      <c r="F231" s="41"/>
      <c r="G231" s="41"/>
      <c r="H231" s="41"/>
      <c r="I231" s="41"/>
      <c r="J231" s="41"/>
      <c r="K231" s="42"/>
      <c r="L231" s="42"/>
      <c r="M231" s="42"/>
      <c r="N231" s="42"/>
      <c r="O231" s="42"/>
    </row>
    <row r="232" spans="2:10" ht="11.25">
      <c r="B232" s="51" t="s">
        <v>34</v>
      </c>
      <c r="F232" s="73">
        <f>SUM(F196:F231)</f>
        <v>1599400</v>
      </c>
      <c r="G232" s="73">
        <f>SUM(G196:G231)</f>
        <v>1029820</v>
      </c>
      <c r="H232" s="73">
        <f>SUM(H196:H231)</f>
        <v>319880</v>
      </c>
      <c r="I232" s="73"/>
      <c r="J232" s="73">
        <f>SUM(J196:J231)</f>
        <v>249700</v>
      </c>
    </row>
    <row r="233" spans="2:10" ht="11.25">
      <c r="B233" s="51" t="s">
        <v>26</v>
      </c>
      <c r="F233" s="74">
        <f>SUM(F232)</f>
        <v>1599400</v>
      </c>
      <c r="G233" s="74">
        <f>SUM(G232)</f>
        <v>1029820</v>
      </c>
      <c r="H233" s="74">
        <f>SUM(H232)</f>
        <v>319880</v>
      </c>
      <c r="I233" s="73"/>
      <c r="J233" s="74">
        <f>SUM(J232)</f>
        <v>249700</v>
      </c>
    </row>
    <row r="234" spans="2:10" ht="11.25">
      <c r="B234" s="51" t="s">
        <v>27</v>
      </c>
      <c r="F234" s="74">
        <f>F173+F233</f>
        <v>4330489</v>
      </c>
      <c r="G234" s="74">
        <f>G173+G233</f>
        <v>3760909</v>
      </c>
      <c r="H234" s="74">
        <f>H173+H233</f>
        <v>319880</v>
      </c>
      <c r="I234" s="75"/>
      <c r="J234" s="74">
        <f>J173+J233</f>
        <v>249700</v>
      </c>
    </row>
    <row r="239" spans="2:14" ht="11.25">
      <c r="B239" s="97" t="s">
        <v>28</v>
      </c>
      <c r="C239" s="97"/>
      <c r="D239" s="97"/>
      <c r="K239" s="97" t="s">
        <v>79</v>
      </c>
      <c r="L239" s="97"/>
      <c r="M239" s="97"/>
      <c r="N239" s="97"/>
    </row>
    <row r="240" spans="2:14" ht="11.25">
      <c r="B240" s="97" t="s">
        <v>29</v>
      </c>
      <c r="C240" s="97"/>
      <c r="D240" s="97"/>
      <c r="K240" s="97" t="s">
        <v>31</v>
      </c>
      <c r="L240" s="97"/>
      <c r="M240" s="97"/>
      <c r="N240" s="97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</sheetData>
  <mergeCells count="57">
    <mergeCell ref="K120:N120"/>
    <mergeCell ref="B120:D120"/>
    <mergeCell ref="A62:O62"/>
    <mergeCell ref="A63:O63"/>
    <mergeCell ref="A65:O65"/>
    <mergeCell ref="A67:O67"/>
    <mergeCell ref="M64:N64"/>
    <mergeCell ref="A1:O1"/>
    <mergeCell ref="A2:O2"/>
    <mergeCell ref="M3:N3"/>
    <mergeCell ref="A4:O4"/>
    <mergeCell ref="A6:O6"/>
    <mergeCell ref="K11:N12"/>
    <mergeCell ref="D12:E12"/>
    <mergeCell ref="F12:J12"/>
    <mergeCell ref="K13:L13"/>
    <mergeCell ref="M13:N13"/>
    <mergeCell ref="B59:D59"/>
    <mergeCell ref="K59:N59"/>
    <mergeCell ref="B60:D60"/>
    <mergeCell ref="K58:N58"/>
    <mergeCell ref="K60:N60"/>
    <mergeCell ref="B119:D119"/>
    <mergeCell ref="K119:N119"/>
    <mergeCell ref="K74:L74"/>
    <mergeCell ref="M74:N74"/>
    <mergeCell ref="D73:E73"/>
    <mergeCell ref="F73:J73"/>
    <mergeCell ref="K72:N73"/>
    <mergeCell ref="A121:O121"/>
    <mergeCell ref="A122:O122"/>
    <mergeCell ref="M123:N123"/>
    <mergeCell ref="A124:O124"/>
    <mergeCell ref="A126:O126"/>
    <mergeCell ref="K131:N132"/>
    <mergeCell ref="D132:E132"/>
    <mergeCell ref="F132:J132"/>
    <mergeCell ref="B180:D180"/>
    <mergeCell ref="K180:N180"/>
    <mergeCell ref="K133:L133"/>
    <mergeCell ref="M133:N133"/>
    <mergeCell ref="B179:D179"/>
    <mergeCell ref="K179:N179"/>
    <mergeCell ref="A181:O181"/>
    <mergeCell ref="A182:O182"/>
    <mergeCell ref="M183:N183"/>
    <mergeCell ref="A184:O184"/>
    <mergeCell ref="A186:O186"/>
    <mergeCell ref="K191:N192"/>
    <mergeCell ref="D192:E192"/>
    <mergeCell ref="F192:J192"/>
    <mergeCell ref="B240:D240"/>
    <mergeCell ref="K240:N240"/>
    <mergeCell ref="K193:L193"/>
    <mergeCell ref="M193:N193"/>
    <mergeCell ref="B239:D239"/>
    <mergeCell ref="K239:N239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1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6.140625" style="36" customWidth="1"/>
    <col min="4" max="4" width="8.57421875" style="36" customWidth="1"/>
    <col min="5" max="5" width="8.28125" style="36" customWidth="1"/>
    <col min="6" max="6" width="10.28125" style="36" customWidth="1"/>
    <col min="7" max="7" width="10.8515625" style="36" customWidth="1"/>
    <col min="8" max="8" width="10.00390625" style="36" customWidth="1"/>
    <col min="9" max="9" width="8.8515625" style="36" customWidth="1"/>
    <col min="10" max="10" width="8.421875" style="36" customWidth="1"/>
    <col min="11" max="11" width="12.28125" style="36" customWidth="1"/>
    <col min="12" max="12" width="7.8515625" style="36" bestFit="1" customWidth="1"/>
    <col min="13" max="13" width="7.8515625" style="36" customWidth="1"/>
    <col min="14" max="14" width="7.8515625" style="36" bestFit="1" customWidth="1"/>
    <col min="15" max="15" width="8.851562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432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433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488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435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616</v>
      </c>
      <c r="B18" s="32" t="s">
        <v>102</v>
      </c>
      <c r="C18" s="32" t="s">
        <v>175</v>
      </c>
      <c r="D18" s="32"/>
      <c r="E18" s="32"/>
      <c r="F18" s="34">
        <v>120000</v>
      </c>
      <c r="G18" s="34">
        <f>SUM(F18)</f>
        <v>120000</v>
      </c>
      <c r="H18" s="34"/>
      <c r="I18" s="34"/>
      <c r="J18" s="34"/>
      <c r="K18" s="35" t="s">
        <v>265</v>
      </c>
      <c r="L18" s="35">
        <v>1</v>
      </c>
      <c r="M18" s="35"/>
      <c r="N18" s="35"/>
      <c r="O18" s="35" t="s">
        <v>51</v>
      </c>
    </row>
    <row r="19" spans="1:15" ht="11.2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617</v>
      </c>
      <c r="B21" s="32" t="s">
        <v>102</v>
      </c>
      <c r="C21" s="32" t="s">
        <v>36</v>
      </c>
      <c r="D21" s="32"/>
      <c r="E21" s="32"/>
      <c r="F21" s="34">
        <v>169655</v>
      </c>
      <c r="G21" s="34">
        <f>SUM(F21)</f>
        <v>169655</v>
      </c>
      <c r="H21" s="34"/>
      <c r="I21" s="34"/>
      <c r="J21" s="34"/>
      <c r="K21" s="35" t="s">
        <v>265</v>
      </c>
      <c r="L21" s="35">
        <v>1</v>
      </c>
      <c r="M21" s="35"/>
      <c r="N21" s="35"/>
      <c r="O21" s="35" t="s">
        <v>41</v>
      </c>
    </row>
    <row r="22" spans="1:15" ht="11.25">
      <c r="A22" s="32"/>
      <c r="B22" s="32"/>
      <c r="C22" s="32" t="s">
        <v>431</v>
      </c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/>
      <c r="B24" s="45" t="s">
        <v>434</v>
      </c>
      <c r="C24" s="32"/>
      <c r="D24" s="32"/>
      <c r="E24" s="32"/>
      <c r="F24" s="34"/>
      <c r="G24" s="34"/>
      <c r="H24" s="34"/>
      <c r="I24" s="34"/>
      <c r="J24" s="34"/>
      <c r="K24" s="35"/>
      <c r="L24" s="35"/>
      <c r="M24" s="35"/>
      <c r="N24" s="35"/>
      <c r="O24" s="35"/>
    </row>
    <row r="25" spans="1:15" ht="11.25">
      <c r="A25" s="32" t="s">
        <v>618</v>
      </c>
      <c r="B25" s="32" t="s">
        <v>436</v>
      </c>
      <c r="C25" s="32" t="s">
        <v>36</v>
      </c>
      <c r="D25" s="32"/>
      <c r="E25" s="32"/>
      <c r="F25" s="34">
        <f>SUM(G25:J25)</f>
        <v>1488542</v>
      </c>
      <c r="G25" s="34">
        <v>500000</v>
      </c>
      <c r="H25" s="34"/>
      <c r="I25" s="34">
        <v>488542</v>
      </c>
      <c r="J25" s="34">
        <v>500000</v>
      </c>
      <c r="K25" s="35" t="s">
        <v>265</v>
      </c>
      <c r="L25" s="35">
        <v>1</v>
      </c>
      <c r="M25" s="35"/>
      <c r="N25" s="35"/>
      <c r="O25" s="35" t="s">
        <v>51</v>
      </c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</row>
    <row r="28" spans="1:15" ht="11.25">
      <c r="A28" s="32" t="s">
        <v>619</v>
      </c>
      <c r="B28" s="32" t="s">
        <v>437</v>
      </c>
      <c r="C28" s="32" t="s">
        <v>36</v>
      </c>
      <c r="D28" s="32"/>
      <c r="E28" s="32"/>
      <c r="F28" s="34">
        <v>122403</v>
      </c>
      <c r="G28" s="34">
        <f>SUM(F28)</f>
        <v>122403</v>
      </c>
      <c r="H28" s="34"/>
      <c r="I28" s="34"/>
      <c r="J28" s="34"/>
      <c r="K28" s="35" t="s">
        <v>265</v>
      </c>
      <c r="L28" s="35">
        <v>1</v>
      </c>
      <c r="M28" s="35"/>
      <c r="N28" s="35"/>
      <c r="O28" s="35" t="s">
        <v>41</v>
      </c>
    </row>
    <row r="29" spans="1:15" ht="11.25">
      <c r="A29" s="32"/>
      <c r="B29" s="45"/>
      <c r="C29" s="32" t="s">
        <v>438</v>
      </c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</row>
    <row r="31" spans="1:15" ht="11.25">
      <c r="A31" s="32" t="s">
        <v>620</v>
      </c>
      <c r="B31" s="32" t="s">
        <v>121</v>
      </c>
      <c r="C31" s="32" t="s">
        <v>36</v>
      </c>
      <c r="D31" s="32"/>
      <c r="E31" s="32"/>
      <c r="F31" s="34">
        <v>285823</v>
      </c>
      <c r="G31" s="34">
        <v>285823</v>
      </c>
      <c r="H31" s="34"/>
      <c r="I31" s="34"/>
      <c r="J31" s="34"/>
      <c r="K31" s="35" t="s">
        <v>507</v>
      </c>
      <c r="L31" s="35">
        <v>1</v>
      </c>
      <c r="M31" s="35"/>
      <c r="N31" s="35"/>
      <c r="O31" s="35" t="s">
        <v>41</v>
      </c>
    </row>
    <row r="32" spans="1:15" ht="11.25">
      <c r="A32" s="32"/>
      <c r="B32" s="32"/>
      <c r="C32" s="32" t="s">
        <v>506</v>
      </c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</row>
    <row r="34" spans="1:15" ht="11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1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1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1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1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1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1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1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1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1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32"/>
      <c r="C52" s="32"/>
      <c r="D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8"/>
      <c r="B53" s="38"/>
      <c r="C53" s="38"/>
      <c r="D53" s="38"/>
      <c r="E53" s="38"/>
      <c r="F53" s="41"/>
      <c r="G53" s="41"/>
      <c r="H53" s="41"/>
      <c r="I53" s="41"/>
      <c r="J53" s="41"/>
      <c r="K53" s="42"/>
      <c r="L53" s="42"/>
      <c r="M53" s="42"/>
      <c r="N53" s="42"/>
      <c r="O53" s="42"/>
    </row>
    <row r="54" spans="2:10" ht="11.25">
      <c r="B54" s="51" t="s">
        <v>34</v>
      </c>
      <c r="F54" s="73">
        <f>SUM(F16:F53)</f>
        <v>2186423</v>
      </c>
      <c r="G54" s="73">
        <f>SUM(G16:G53)</f>
        <v>1197881</v>
      </c>
      <c r="H54" s="73"/>
      <c r="I54" s="73">
        <f>SUM(I16:I53)</f>
        <v>488542</v>
      </c>
      <c r="J54" s="73">
        <f>SUM(J16:J53)</f>
        <v>500000</v>
      </c>
    </row>
    <row r="55" spans="2:10" ht="11.25">
      <c r="B55" s="51" t="s">
        <v>26</v>
      </c>
      <c r="F55" s="74">
        <f>SUM(F54)</f>
        <v>2186423</v>
      </c>
      <c r="G55" s="74">
        <f>SUM(G54)</f>
        <v>1197881</v>
      </c>
      <c r="H55" s="73"/>
      <c r="I55" s="74">
        <f>SUM(I54)</f>
        <v>488542</v>
      </c>
      <c r="J55" s="74">
        <f>SUM(J54)</f>
        <v>500000</v>
      </c>
    </row>
    <row r="56" spans="2:10" ht="11.25">
      <c r="B56" s="51" t="s">
        <v>27</v>
      </c>
      <c r="F56" s="75"/>
      <c r="G56" s="75"/>
      <c r="H56" s="75"/>
      <c r="I56" s="75"/>
      <c r="J56" s="75"/>
    </row>
    <row r="58" spans="11:14" ht="11.25">
      <c r="K58" s="97"/>
      <c r="L58" s="97"/>
      <c r="M58" s="97"/>
      <c r="N58" s="97"/>
    </row>
    <row r="59" spans="2:14" ht="11.25">
      <c r="B59" s="97" t="s">
        <v>28</v>
      </c>
      <c r="C59" s="97"/>
      <c r="D59" s="97"/>
      <c r="K59" s="97" t="s">
        <v>79</v>
      </c>
      <c r="L59" s="97"/>
      <c r="M59" s="97"/>
      <c r="N59" s="97"/>
    </row>
    <row r="60" spans="2:14" ht="11.25">
      <c r="B60" s="97" t="s">
        <v>29</v>
      </c>
      <c r="C60" s="97"/>
      <c r="D60" s="97"/>
      <c r="K60" s="97" t="s">
        <v>31</v>
      </c>
      <c r="L60" s="97"/>
      <c r="M60" s="97"/>
      <c r="N60" s="97"/>
    </row>
    <row r="61" spans="1:15" ht="11.25">
      <c r="A61" s="97" t="s">
        <v>33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11.25">
      <c r="A62" s="97" t="s">
        <v>23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98" t="s">
        <v>24</v>
      </c>
      <c r="N63" s="99"/>
      <c r="O63" s="51"/>
    </row>
    <row r="64" spans="1:15" ht="11.25">
      <c r="A64" s="97" t="s">
        <v>80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11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1.25">
      <c r="A66" s="97" t="s">
        <v>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1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ht="11.25">
      <c r="A68" s="57" t="s">
        <v>32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ht="11.25">
      <c r="A70" s="57" t="s">
        <v>25</v>
      </c>
    </row>
    <row r="71" spans="1:15" ht="11.25">
      <c r="A71" s="58" t="s">
        <v>14</v>
      </c>
      <c r="B71" s="59" t="s">
        <v>432</v>
      </c>
      <c r="C71" s="60"/>
      <c r="D71" s="58"/>
      <c r="E71" s="60"/>
      <c r="F71" s="58"/>
      <c r="G71" s="61"/>
      <c r="H71" s="61"/>
      <c r="I71" s="61"/>
      <c r="J71" s="60"/>
      <c r="K71" s="100" t="s">
        <v>17</v>
      </c>
      <c r="L71" s="101"/>
      <c r="M71" s="101"/>
      <c r="N71" s="102"/>
      <c r="O71" s="62"/>
    </row>
    <row r="72" spans="1:15" ht="11.25">
      <c r="A72" s="63"/>
      <c r="B72" s="64"/>
      <c r="C72" s="65"/>
      <c r="D72" s="106" t="s">
        <v>15</v>
      </c>
      <c r="E72" s="107"/>
      <c r="F72" s="106" t="s">
        <v>16</v>
      </c>
      <c r="G72" s="108"/>
      <c r="H72" s="108"/>
      <c r="I72" s="108"/>
      <c r="J72" s="107"/>
      <c r="K72" s="103"/>
      <c r="L72" s="104"/>
      <c r="M72" s="104"/>
      <c r="N72" s="105"/>
      <c r="O72" s="66" t="s">
        <v>20</v>
      </c>
    </row>
    <row r="73" spans="1:15" ht="11.25">
      <c r="A73" s="67" t="s">
        <v>466</v>
      </c>
      <c r="B73" s="68"/>
      <c r="C73" s="69"/>
      <c r="D73" s="67"/>
      <c r="E73" s="69"/>
      <c r="F73" s="67"/>
      <c r="G73" s="68"/>
      <c r="H73" s="68"/>
      <c r="I73" s="68"/>
      <c r="J73" s="69"/>
      <c r="K73" s="98" t="s">
        <v>18</v>
      </c>
      <c r="L73" s="99"/>
      <c r="M73" s="98" t="s">
        <v>19</v>
      </c>
      <c r="N73" s="99"/>
      <c r="O73" s="66" t="s">
        <v>21</v>
      </c>
    </row>
    <row r="74" spans="1:15" ht="11.25">
      <c r="A74" s="70"/>
      <c r="B74" s="70"/>
      <c r="C74" s="70"/>
      <c r="D74" s="70" t="s">
        <v>3</v>
      </c>
      <c r="E74" s="70" t="s">
        <v>5</v>
      </c>
      <c r="F74" s="70"/>
      <c r="G74" s="70"/>
      <c r="H74" s="70"/>
      <c r="I74" s="70"/>
      <c r="J74" s="70"/>
      <c r="K74" s="70" t="s">
        <v>10</v>
      </c>
      <c r="L74" s="70"/>
      <c r="M74" s="70"/>
      <c r="N74" s="70"/>
      <c r="O74" s="66" t="s">
        <v>22</v>
      </c>
    </row>
    <row r="75" spans="1:15" ht="11.25">
      <c r="A75" s="71" t="s">
        <v>30</v>
      </c>
      <c r="B75" s="71" t="s">
        <v>1</v>
      </c>
      <c r="C75" s="71" t="s">
        <v>2</v>
      </c>
      <c r="D75" s="71" t="s">
        <v>4</v>
      </c>
      <c r="E75" s="71" t="s">
        <v>4</v>
      </c>
      <c r="F75" s="71" t="s">
        <v>46</v>
      </c>
      <c r="G75" s="71" t="s">
        <v>6</v>
      </c>
      <c r="H75" s="71" t="s">
        <v>8</v>
      </c>
      <c r="I75" s="71" t="s">
        <v>7</v>
      </c>
      <c r="J75" s="71" t="s">
        <v>488</v>
      </c>
      <c r="K75" s="71" t="s">
        <v>11</v>
      </c>
      <c r="L75" s="71" t="s">
        <v>12</v>
      </c>
      <c r="M75" s="71" t="s">
        <v>13</v>
      </c>
      <c r="N75" s="71" t="s">
        <v>12</v>
      </c>
      <c r="O75" s="72"/>
    </row>
    <row r="76" spans="1:15" ht="11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40"/>
      <c r="L76" s="40"/>
      <c r="M76" s="40"/>
      <c r="N76" s="40"/>
      <c r="O76" s="40"/>
    </row>
    <row r="77" spans="1:15" ht="11.25">
      <c r="A77" s="32"/>
      <c r="B77" s="45" t="s">
        <v>522</v>
      </c>
      <c r="C77" s="32"/>
      <c r="D77" s="32"/>
      <c r="E77" s="32"/>
      <c r="F77" s="34"/>
      <c r="G77" s="34"/>
      <c r="H77" s="34"/>
      <c r="I77" s="34"/>
      <c r="J77" s="34"/>
      <c r="K77" s="35"/>
      <c r="L77" s="35"/>
      <c r="M77" s="35"/>
      <c r="N77" s="35"/>
      <c r="O77" s="35"/>
    </row>
    <row r="78" spans="1:15" ht="11.25">
      <c r="A78" s="32" t="s">
        <v>621</v>
      </c>
      <c r="B78" s="32" t="s">
        <v>523</v>
      </c>
      <c r="C78" s="32" t="s">
        <v>127</v>
      </c>
      <c r="D78" s="32"/>
      <c r="E78" s="32"/>
      <c r="F78" s="34">
        <v>20975</v>
      </c>
      <c r="G78" s="34">
        <f>F78</f>
        <v>20975</v>
      </c>
      <c r="H78" s="34"/>
      <c r="I78" s="34"/>
      <c r="J78" s="34"/>
      <c r="K78" s="35" t="s">
        <v>524</v>
      </c>
      <c r="L78" s="35">
        <v>1</v>
      </c>
      <c r="M78" s="35"/>
      <c r="N78" s="35"/>
      <c r="O78" s="35" t="s">
        <v>51</v>
      </c>
    </row>
    <row r="79" spans="1:15" ht="11.25">
      <c r="A79" s="32"/>
      <c r="B79" s="32"/>
      <c r="C79" s="32"/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622</v>
      </c>
      <c r="B81" s="32" t="s">
        <v>523</v>
      </c>
      <c r="C81" s="32" t="s">
        <v>525</v>
      </c>
      <c r="D81" s="32"/>
      <c r="E81" s="32"/>
      <c r="F81" s="34">
        <v>34266</v>
      </c>
      <c r="G81" s="34">
        <f>F81</f>
        <v>34266</v>
      </c>
      <c r="H81" s="34"/>
      <c r="I81" s="34"/>
      <c r="J81" s="34"/>
      <c r="K81" s="35" t="s">
        <v>524</v>
      </c>
      <c r="L81" s="35">
        <v>1</v>
      </c>
      <c r="M81" s="35"/>
      <c r="N81" s="35"/>
      <c r="O81" s="35" t="s">
        <v>51</v>
      </c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623</v>
      </c>
      <c r="B84" s="32" t="s">
        <v>523</v>
      </c>
      <c r="C84" s="32" t="s">
        <v>526</v>
      </c>
      <c r="D84" s="32"/>
      <c r="E84" s="32"/>
      <c r="F84" s="34">
        <v>29458</v>
      </c>
      <c r="G84" s="34">
        <f>F84</f>
        <v>29458</v>
      </c>
      <c r="H84" s="34"/>
      <c r="I84" s="34"/>
      <c r="J84" s="34"/>
      <c r="K84" s="35" t="s">
        <v>524</v>
      </c>
      <c r="L84" s="35">
        <v>1</v>
      </c>
      <c r="M84" s="35"/>
      <c r="N84" s="35"/>
      <c r="O84" s="35" t="s">
        <v>51</v>
      </c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624</v>
      </c>
      <c r="B87" s="32" t="s">
        <v>523</v>
      </c>
      <c r="C87" s="32" t="s">
        <v>231</v>
      </c>
      <c r="D87" s="32"/>
      <c r="E87" s="32"/>
      <c r="F87" s="34">
        <v>25294.55</v>
      </c>
      <c r="G87" s="34">
        <f>F87</f>
        <v>25294.55</v>
      </c>
      <c r="H87" s="34"/>
      <c r="I87" s="34"/>
      <c r="J87" s="34"/>
      <c r="K87" s="35" t="s">
        <v>524</v>
      </c>
      <c r="L87" s="35">
        <v>1</v>
      </c>
      <c r="M87" s="35"/>
      <c r="N87" s="35"/>
      <c r="O87" s="35" t="s">
        <v>51</v>
      </c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625</v>
      </c>
      <c r="B90" s="32" t="s">
        <v>523</v>
      </c>
      <c r="C90" s="32" t="s">
        <v>284</v>
      </c>
      <c r="D90" s="32"/>
      <c r="E90" s="32"/>
      <c r="F90" s="34">
        <v>36942</v>
      </c>
      <c r="G90" s="34">
        <f>F90</f>
        <v>36942</v>
      </c>
      <c r="H90" s="34"/>
      <c r="I90" s="34"/>
      <c r="J90" s="34"/>
      <c r="K90" s="35" t="s">
        <v>524</v>
      </c>
      <c r="L90" s="35">
        <v>1</v>
      </c>
      <c r="M90" s="35"/>
      <c r="N90" s="35"/>
      <c r="O90" s="35" t="s">
        <v>51</v>
      </c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/>
      <c r="B93" s="32"/>
      <c r="C93" s="32"/>
      <c r="D93" s="32"/>
      <c r="E93" s="32"/>
      <c r="F93" s="34"/>
      <c r="G93" s="34"/>
      <c r="H93" s="34"/>
      <c r="I93" s="34"/>
      <c r="J93" s="34"/>
      <c r="K93" s="35"/>
      <c r="L93" s="35"/>
      <c r="M93" s="35"/>
      <c r="N93" s="35"/>
      <c r="O93" s="35"/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/>
      <c r="B96" s="32"/>
      <c r="C96" s="32"/>
      <c r="D96" s="32"/>
      <c r="E96" s="32"/>
      <c r="F96" s="34"/>
      <c r="G96" s="34"/>
      <c r="H96" s="34"/>
      <c r="I96" s="34"/>
      <c r="J96" s="34"/>
      <c r="K96" s="35"/>
      <c r="L96" s="35"/>
      <c r="M96" s="35"/>
      <c r="N96" s="35"/>
      <c r="O96" s="35"/>
    </row>
    <row r="97" spans="1:15" ht="11.25">
      <c r="A97" s="32"/>
      <c r="B97" s="45" t="s">
        <v>467</v>
      </c>
      <c r="C97" s="32"/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 t="s">
        <v>626</v>
      </c>
      <c r="B98" s="32" t="s">
        <v>468</v>
      </c>
      <c r="C98" s="32" t="s">
        <v>120</v>
      </c>
      <c r="D98" s="32"/>
      <c r="E98" s="32"/>
      <c r="F98" s="34">
        <v>315328</v>
      </c>
      <c r="G98" s="34">
        <f>SUM(F98*50%)</f>
        <v>157664</v>
      </c>
      <c r="H98" s="34"/>
      <c r="I98" s="34"/>
      <c r="J98" s="34">
        <f>SUM(F98*50%)</f>
        <v>157664</v>
      </c>
      <c r="K98" s="35" t="s">
        <v>465</v>
      </c>
      <c r="L98" s="35">
        <v>1</v>
      </c>
      <c r="M98" s="35"/>
      <c r="N98" s="35"/>
      <c r="O98" s="35" t="s">
        <v>41</v>
      </c>
    </row>
    <row r="99" spans="1:15" ht="11.25">
      <c r="A99" s="32"/>
      <c r="B99" s="32"/>
      <c r="C99" s="32"/>
      <c r="D99" s="32"/>
      <c r="E99" s="32"/>
      <c r="F99" s="34"/>
      <c r="G99" s="34"/>
      <c r="H99" s="34"/>
      <c r="I99" s="34"/>
      <c r="J99" s="34"/>
      <c r="K99" s="35"/>
      <c r="L99" s="35"/>
      <c r="M99" s="35"/>
      <c r="N99" s="35"/>
      <c r="O99" s="35"/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/>
      <c r="B102" s="32"/>
      <c r="C102" s="32"/>
      <c r="D102" s="32"/>
      <c r="E102" s="32"/>
      <c r="F102" s="34"/>
      <c r="G102" s="34"/>
      <c r="H102" s="34"/>
      <c r="I102" s="34"/>
      <c r="J102" s="34"/>
      <c r="K102" s="35"/>
      <c r="L102" s="35"/>
      <c r="M102" s="35"/>
      <c r="N102" s="35"/>
      <c r="O102" s="35"/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8"/>
      <c r="B110" s="38"/>
      <c r="C110" s="38"/>
      <c r="D110" s="38"/>
      <c r="E110" s="38"/>
      <c r="F110" s="41"/>
      <c r="G110" s="41"/>
      <c r="H110" s="41"/>
      <c r="I110" s="41"/>
      <c r="J110" s="41"/>
      <c r="K110" s="42"/>
      <c r="L110" s="42"/>
      <c r="M110" s="42"/>
      <c r="N110" s="42"/>
      <c r="O110" s="42"/>
    </row>
    <row r="111" spans="2:10" ht="11.25">
      <c r="B111" s="51" t="s">
        <v>34</v>
      </c>
      <c r="F111" s="73">
        <f>SUM(F76:F110)</f>
        <v>462263.55</v>
      </c>
      <c r="G111" s="73">
        <f>SUM(G76:G110)</f>
        <v>304599.55</v>
      </c>
      <c r="H111" s="73"/>
      <c r="I111" s="73"/>
      <c r="J111" s="73">
        <f>SUM(J76:J110)</f>
        <v>157664</v>
      </c>
    </row>
    <row r="112" spans="2:10" ht="11.25">
      <c r="B112" s="51" t="s">
        <v>26</v>
      </c>
      <c r="F112" s="74">
        <f>SUM(F111)</f>
        <v>462263.55</v>
      </c>
      <c r="G112" s="74">
        <f>SUM(G111)</f>
        <v>304599.55</v>
      </c>
      <c r="H112" s="73"/>
      <c r="I112" s="74"/>
      <c r="J112" s="74">
        <f>SUM(J111)</f>
        <v>157664</v>
      </c>
    </row>
    <row r="113" spans="2:10" ht="11.25">
      <c r="B113" s="51" t="s">
        <v>27</v>
      </c>
      <c r="F113" s="74">
        <f>F55+F112</f>
        <v>2648686.55</v>
      </c>
      <c r="G113" s="74">
        <f>G55+G112</f>
        <v>1502480.55</v>
      </c>
      <c r="H113" s="75"/>
      <c r="I113" s="74">
        <f>I55+I112</f>
        <v>488542</v>
      </c>
      <c r="J113" s="74">
        <f>J55+J112</f>
        <v>657664</v>
      </c>
    </row>
    <row r="117" spans="11:14" ht="11.25">
      <c r="K117" s="97"/>
      <c r="L117" s="97"/>
      <c r="M117" s="97"/>
      <c r="N117" s="97"/>
    </row>
    <row r="118" spans="2:14" ht="11.25">
      <c r="B118" s="97" t="s">
        <v>28</v>
      </c>
      <c r="C118" s="97"/>
      <c r="D118" s="97"/>
      <c r="K118" s="97" t="s">
        <v>79</v>
      </c>
      <c r="L118" s="97"/>
      <c r="M118" s="97"/>
      <c r="N118" s="97"/>
    </row>
    <row r="119" spans="2:14" ht="11.25">
      <c r="B119" s="97" t="s">
        <v>29</v>
      </c>
      <c r="C119" s="97"/>
      <c r="D119" s="97"/>
      <c r="K119" s="97" t="s">
        <v>31</v>
      </c>
      <c r="L119" s="97"/>
      <c r="M119" s="97"/>
      <c r="N119" s="97"/>
    </row>
    <row r="120" spans="1:1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O120" s="76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</row>
    <row r="449" spans="1:1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</row>
    <row r="450" spans="1:1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</row>
    <row r="451" spans="1:1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</row>
    <row r="452" spans="1:1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</row>
    <row r="453" spans="1:1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</row>
    <row r="454" spans="1:1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</row>
    <row r="455" spans="1:1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</row>
    <row r="456" spans="1:1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</row>
    <row r="457" spans="1:1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</row>
    <row r="458" spans="1:1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</row>
    <row r="459" spans="1:1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</sheetData>
  <mergeCells count="30">
    <mergeCell ref="K60:N60"/>
    <mergeCell ref="K119:N119"/>
    <mergeCell ref="A1:O1"/>
    <mergeCell ref="A2:O2"/>
    <mergeCell ref="A4:O4"/>
    <mergeCell ref="A6:O6"/>
    <mergeCell ref="B60:D60"/>
    <mergeCell ref="K59:N59"/>
    <mergeCell ref="M3:N3"/>
    <mergeCell ref="K13:L13"/>
    <mergeCell ref="M13:N13"/>
    <mergeCell ref="D12:E12"/>
    <mergeCell ref="F12:J12"/>
    <mergeCell ref="K11:N12"/>
    <mergeCell ref="B59:D59"/>
    <mergeCell ref="K58:N58"/>
    <mergeCell ref="B119:D119"/>
    <mergeCell ref="B118:D118"/>
    <mergeCell ref="K118:N118"/>
    <mergeCell ref="K117:N117"/>
    <mergeCell ref="A61:O61"/>
    <mergeCell ref="A62:O62"/>
    <mergeCell ref="M63:N63"/>
    <mergeCell ref="A64:O64"/>
    <mergeCell ref="K73:L73"/>
    <mergeCell ref="M73:N73"/>
    <mergeCell ref="A66:O66"/>
    <mergeCell ref="K71:N72"/>
    <mergeCell ref="D72:E72"/>
    <mergeCell ref="F72:J7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0"/>
  <sheetViews>
    <sheetView workbookViewId="0" topLeftCell="A301">
      <selection activeCell="A30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5.140625" style="36" customWidth="1"/>
    <col min="4" max="5" width="8.57421875" style="36" customWidth="1"/>
    <col min="6" max="9" width="10.8515625" style="36" customWidth="1"/>
    <col min="10" max="10" width="9.00390625" style="36" customWidth="1"/>
    <col min="11" max="11" width="9.140625" style="36" bestFit="1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439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440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488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441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627</v>
      </c>
      <c r="B18" s="32" t="s">
        <v>81</v>
      </c>
      <c r="C18" s="32" t="s">
        <v>58</v>
      </c>
      <c r="D18" s="32" t="s">
        <v>805</v>
      </c>
      <c r="E18" s="32"/>
      <c r="F18" s="34">
        <v>23360</v>
      </c>
      <c r="G18" s="34">
        <f>SUM(F18)</f>
        <v>23360</v>
      </c>
      <c r="H18" s="34"/>
      <c r="I18" s="34"/>
      <c r="J18" s="34"/>
      <c r="K18" s="35"/>
      <c r="L18" s="35"/>
      <c r="M18" s="35"/>
      <c r="N18" s="35"/>
      <c r="O18" s="35" t="s">
        <v>41</v>
      </c>
    </row>
    <row r="19" spans="1:15" ht="11.25">
      <c r="A19" s="32"/>
      <c r="B19" s="32"/>
      <c r="C19" s="32" t="s">
        <v>82</v>
      </c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628</v>
      </c>
      <c r="B21" s="32" t="s">
        <v>876</v>
      </c>
      <c r="C21" s="32" t="s">
        <v>83</v>
      </c>
      <c r="D21" s="32" t="s">
        <v>877</v>
      </c>
      <c r="E21" s="32"/>
      <c r="F21" s="34">
        <v>111908</v>
      </c>
      <c r="G21" s="34">
        <f>SUM(F21)</f>
        <v>111908</v>
      </c>
      <c r="H21" s="34"/>
      <c r="I21" s="34"/>
      <c r="J21" s="34"/>
      <c r="K21" s="35"/>
      <c r="L21" s="35"/>
      <c r="M21" s="35"/>
      <c r="N21" s="35"/>
      <c r="O21" s="35" t="s">
        <v>41</v>
      </c>
    </row>
    <row r="22" spans="1:15" ht="11.2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629</v>
      </c>
      <c r="B24" s="32" t="s">
        <v>45</v>
      </c>
      <c r="C24" s="32" t="s">
        <v>87</v>
      </c>
      <c r="D24" s="32" t="s">
        <v>806</v>
      </c>
      <c r="E24" s="32"/>
      <c r="F24" s="34">
        <v>88985</v>
      </c>
      <c r="G24" s="34">
        <f>SUM(F24)</f>
        <v>88985</v>
      </c>
      <c r="H24" s="34"/>
      <c r="I24" s="34"/>
      <c r="J24" s="34"/>
      <c r="K24" s="35"/>
      <c r="L24" s="35"/>
      <c r="M24" s="35"/>
      <c r="N24" s="35"/>
      <c r="O24" s="35" t="s">
        <v>41</v>
      </c>
    </row>
    <row r="25" spans="1:15" ht="11.25">
      <c r="A25" s="32"/>
      <c r="B25" s="32"/>
      <c r="C25" s="32" t="s">
        <v>88</v>
      </c>
      <c r="D25" s="32" t="s">
        <v>878</v>
      </c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630</v>
      </c>
      <c r="B27" s="32" t="s">
        <v>99</v>
      </c>
      <c r="C27" s="32" t="s">
        <v>100</v>
      </c>
      <c r="D27" s="32" t="s">
        <v>807</v>
      </c>
      <c r="E27" s="32"/>
      <c r="F27" s="34">
        <v>123620</v>
      </c>
      <c r="G27" s="34">
        <f>SUM(F27)</f>
        <v>123620</v>
      </c>
      <c r="H27" s="34"/>
      <c r="I27" s="34"/>
      <c r="J27" s="34"/>
      <c r="K27" s="35"/>
      <c r="L27" s="35"/>
      <c r="M27" s="35"/>
      <c r="N27" s="35"/>
      <c r="O27" s="35" t="s">
        <v>41</v>
      </c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631</v>
      </c>
      <c r="B30" s="32" t="s">
        <v>103</v>
      </c>
      <c r="C30" s="32" t="s">
        <v>40</v>
      </c>
      <c r="D30" s="32" t="s">
        <v>808</v>
      </c>
      <c r="E30" s="32"/>
      <c r="F30" s="34">
        <v>145523</v>
      </c>
      <c r="G30" s="34">
        <f>SUM(F30)</f>
        <v>145523</v>
      </c>
      <c r="H30" s="34"/>
      <c r="I30" s="34"/>
      <c r="J30" s="34"/>
      <c r="K30" s="35"/>
      <c r="L30" s="35"/>
      <c r="M30" s="35"/>
      <c r="N30" s="35"/>
      <c r="O30" s="35" t="s">
        <v>41</v>
      </c>
    </row>
    <row r="31" spans="1:15" ht="11.25">
      <c r="A31" s="32"/>
      <c r="B31" s="32"/>
      <c r="C31" s="32"/>
      <c r="D31" s="32" t="s">
        <v>809</v>
      </c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632</v>
      </c>
      <c r="B33" s="32" t="s">
        <v>105</v>
      </c>
      <c r="C33" s="32" t="s">
        <v>90</v>
      </c>
      <c r="D33" s="32" t="s">
        <v>810</v>
      </c>
      <c r="E33" s="32"/>
      <c r="F33" s="34">
        <v>11658</v>
      </c>
      <c r="G33" s="34">
        <f>SUM(F33)</f>
        <v>11658</v>
      </c>
      <c r="H33" s="34"/>
      <c r="I33" s="34"/>
      <c r="J33" s="34"/>
      <c r="K33" s="35"/>
      <c r="L33" s="35"/>
      <c r="M33" s="35"/>
      <c r="N33" s="35"/>
      <c r="O33" s="35" t="s">
        <v>51</v>
      </c>
    </row>
    <row r="34" spans="1:15" ht="11.2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633</v>
      </c>
      <c r="B36" s="32" t="s">
        <v>106</v>
      </c>
      <c r="C36" s="32" t="s">
        <v>107</v>
      </c>
      <c r="D36" s="32" t="s">
        <v>811</v>
      </c>
      <c r="E36" s="32"/>
      <c r="F36" s="34">
        <v>71752</v>
      </c>
      <c r="G36" s="34">
        <f>SUM(F36*50%)</f>
        <v>35876</v>
      </c>
      <c r="H36" s="34"/>
      <c r="I36" s="34"/>
      <c r="J36" s="34">
        <f>SUM(F36*50%)</f>
        <v>35876</v>
      </c>
      <c r="K36" s="35"/>
      <c r="L36" s="35"/>
      <c r="M36" s="35"/>
      <c r="N36" s="35"/>
      <c r="O36" s="35" t="s">
        <v>41</v>
      </c>
    </row>
    <row r="37" spans="1:15" ht="11.2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 t="s">
        <v>634</v>
      </c>
      <c r="B39" s="32" t="s">
        <v>112</v>
      </c>
      <c r="C39" s="32" t="s">
        <v>113</v>
      </c>
      <c r="D39" s="32" t="s">
        <v>812</v>
      </c>
      <c r="E39" s="32"/>
      <c r="F39" s="34">
        <v>143814</v>
      </c>
      <c r="G39" s="34">
        <f>SUM(F39*50%)</f>
        <v>71907</v>
      </c>
      <c r="H39" s="34"/>
      <c r="I39" s="34"/>
      <c r="J39" s="34">
        <f>SUM(F39*50%)</f>
        <v>71907</v>
      </c>
      <c r="K39" s="35"/>
      <c r="L39" s="35"/>
      <c r="M39" s="35"/>
      <c r="N39" s="35"/>
      <c r="O39" s="35" t="s">
        <v>41</v>
      </c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 t="s">
        <v>635</v>
      </c>
      <c r="B42" s="32" t="s">
        <v>531</v>
      </c>
      <c r="C42" s="32" t="s">
        <v>36</v>
      </c>
      <c r="D42" s="32" t="s">
        <v>813</v>
      </c>
      <c r="E42" s="32"/>
      <c r="F42" s="34">
        <v>166502</v>
      </c>
      <c r="G42" s="34">
        <f>SUM(F42)</f>
        <v>166502</v>
      </c>
      <c r="H42" s="34"/>
      <c r="I42" s="34"/>
      <c r="J42" s="46" t="s">
        <v>881</v>
      </c>
      <c r="K42" s="35"/>
      <c r="L42" s="35"/>
      <c r="M42" s="35"/>
      <c r="N42" s="35"/>
      <c r="O42" s="35" t="s">
        <v>41</v>
      </c>
    </row>
    <row r="43" spans="1:15" ht="11.25">
      <c r="A43" s="32"/>
      <c r="B43" s="32"/>
      <c r="C43" s="32" t="s">
        <v>532</v>
      </c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 t="s">
        <v>636</v>
      </c>
      <c r="B45" s="32" t="s">
        <v>105</v>
      </c>
      <c r="C45" s="32" t="s">
        <v>136</v>
      </c>
      <c r="D45" s="32" t="s">
        <v>814</v>
      </c>
      <c r="E45" s="32"/>
      <c r="F45" s="34">
        <v>68434</v>
      </c>
      <c r="G45" s="34">
        <f>SUM(F45)</f>
        <v>68434</v>
      </c>
      <c r="H45" s="34"/>
      <c r="I45" s="34"/>
      <c r="J45" s="34"/>
      <c r="K45" s="35"/>
      <c r="L45" s="35"/>
      <c r="M45" s="35"/>
      <c r="N45" s="35"/>
      <c r="O45" s="35" t="s">
        <v>41</v>
      </c>
    </row>
    <row r="46" spans="1:15" ht="11.25">
      <c r="A46" s="32"/>
      <c r="B46" s="32"/>
      <c r="C46" s="32"/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 t="s">
        <v>637</v>
      </c>
      <c r="B48" s="32" t="s">
        <v>155</v>
      </c>
      <c r="C48" s="32" t="s">
        <v>156</v>
      </c>
      <c r="D48" s="32" t="s">
        <v>815</v>
      </c>
      <c r="E48" s="32"/>
      <c r="F48" s="34">
        <v>112140</v>
      </c>
      <c r="G48" s="34">
        <f>SUM(F48*50%)</f>
        <v>56070</v>
      </c>
      <c r="H48" s="34"/>
      <c r="I48" s="34"/>
      <c r="J48" s="34">
        <f>SUM(F48*50%)</f>
        <v>56070</v>
      </c>
      <c r="K48" s="35"/>
      <c r="L48" s="35"/>
      <c r="M48" s="35"/>
      <c r="N48" s="35"/>
      <c r="O48" s="35" t="s">
        <v>41</v>
      </c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 t="s">
        <v>638</v>
      </c>
      <c r="B51" s="32" t="s">
        <v>106</v>
      </c>
      <c r="C51" s="32" t="s">
        <v>56</v>
      </c>
      <c r="D51" s="32" t="s">
        <v>816</v>
      </c>
      <c r="E51" s="32"/>
      <c r="F51" s="34">
        <v>40136</v>
      </c>
      <c r="G51" s="34">
        <f>SUM(F51)</f>
        <v>40136</v>
      </c>
      <c r="H51" s="34"/>
      <c r="I51" s="34"/>
      <c r="J51" s="34"/>
      <c r="K51" s="35"/>
      <c r="L51" s="35"/>
      <c r="M51" s="35"/>
      <c r="N51" s="35"/>
      <c r="O51" s="35" t="s">
        <v>41</v>
      </c>
    </row>
    <row r="52" spans="1:15" ht="11.25">
      <c r="A52" s="38"/>
      <c r="B52" s="38"/>
      <c r="C52" s="38"/>
      <c r="D52" s="38"/>
      <c r="E52" s="38"/>
      <c r="F52" s="41"/>
      <c r="G52" s="41"/>
      <c r="H52" s="41"/>
      <c r="I52" s="41"/>
      <c r="J52" s="41"/>
      <c r="K52" s="42"/>
      <c r="L52" s="42"/>
      <c r="M52" s="42"/>
      <c r="N52" s="42"/>
      <c r="O52" s="42"/>
    </row>
    <row r="53" spans="2:10" ht="11.25">
      <c r="B53" s="51" t="s">
        <v>34</v>
      </c>
      <c r="F53" s="73">
        <f>SUM(F16:F52)</f>
        <v>1107832</v>
      </c>
      <c r="G53" s="73">
        <f>SUM(G16:G52)</f>
        <v>943979</v>
      </c>
      <c r="H53" s="73"/>
      <c r="I53" s="73"/>
      <c r="J53" s="73">
        <f>SUM(J16:J52)</f>
        <v>163853</v>
      </c>
    </row>
    <row r="54" spans="2:10" ht="11.25">
      <c r="B54" s="51" t="s">
        <v>26</v>
      </c>
      <c r="F54" s="73"/>
      <c r="G54" s="73"/>
      <c r="H54" s="73"/>
      <c r="I54" s="73"/>
      <c r="J54" s="73"/>
    </row>
    <row r="55" spans="2:10" ht="11.25">
      <c r="B55" s="51" t="s">
        <v>27</v>
      </c>
      <c r="F55" s="75"/>
      <c r="G55" s="75"/>
      <c r="H55" s="75"/>
      <c r="I55" s="75"/>
      <c r="J55" s="75"/>
    </row>
    <row r="58" spans="11:15" ht="12.75">
      <c r="K58" s="97" t="s">
        <v>79</v>
      </c>
      <c r="L58" s="97"/>
      <c r="M58" s="97"/>
      <c r="N58" s="97"/>
      <c r="O58" s="76"/>
    </row>
    <row r="59" spans="2:14" ht="11.25">
      <c r="B59" s="97" t="s">
        <v>28</v>
      </c>
      <c r="C59" s="97"/>
      <c r="D59" s="97"/>
      <c r="K59" s="97" t="s">
        <v>31</v>
      </c>
      <c r="L59" s="97"/>
      <c r="M59" s="97"/>
      <c r="N59" s="97"/>
    </row>
    <row r="60" spans="2:4" ht="11.25">
      <c r="B60" s="97" t="s">
        <v>29</v>
      </c>
      <c r="C60" s="97"/>
      <c r="D60" s="97"/>
    </row>
    <row r="61" spans="2:4" ht="11.25">
      <c r="B61" s="109"/>
      <c r="C61" s="109"/>
      <c r="D61" s="109"/>
    </row>
    <row r="62" spans="1:15" ht="11.25">
      <c r="A62" s="97" t="s">
        <v>33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97" t="s">
        <v>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98" t="s">
        <v>24</v>
      </c>
      <c r="N64" s="99"/>
      <c r="O64" s="51"/>
    </row>
    <row r="65" spans="1:15" ht="11.25">
      <c r="A65" s="97" t="s">
        <v>80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97" t="s">
        <v>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439</v>
      </c>
      <c r="C72" s="60"/>
      <c r="D72" s="58"/>
      <c r="E72" s="60"/>
      <c r="F72" s="58"/>
      <c r="G72" s="61"/>
      <c r="H72" s="61"/>
      <c r="I72" s="61"/>
      <c r="J72" s="60"/>
      <c r="K72" s="100" t="s">
        <v>17</v>
      </c>
      <c r="L72" s="101"/>
      <c r="M72" s="101"/>
      <c r="N72" s="102"/>
      <c r="O72" s="62"/>
    </row>
    <row r="73" spans="1:15" ht="11.25">
      <c r="A73" s="63"/>
      <c r="B73" s="64"/>
      <c r="C73" s="65"/>
      <c r="D73" s="106" t="s">
        <v>15</v>
      </c>
      <c r="E73" s="107"/>
      <c r="F73" s="106" t="s">
        <v>16</v>
      </c>
      <c r="G73" s="108"/>
      <c r="H73" s="108"/>
      <c r="I73" s="108"/>
      <c r="J73" s="107"/>
      <c r="K73" s="103"/>
      <c r="L73" s="104"/>
      <c r="M73" s="104"/>
      <c r="N73" s="105"/>
      <c r="O73" s="66" t="s">
        <v>20</v>
      </c>
    </row>
    <row r="74" spans="1:15" ht="11.25">
      <c r="A74" s="67" t="s">
        <v>440</v>
      </c>
      <c r="B74" s="68"/>
      <c r="C74" s="69"/>
      <c r="D74" s="67"/>
      <c r="E74" s="69"/>
      <c r="F74" s="67"/>
      <c r="G74" s="68"/>
      <c r="H74" s="68"/>
      <c r="I74" s="68"/>
      <c r="J74" s="69"/>
      <c r="K74" s="98" t="s">
        <v>18</v>
      </c>
      <c r="L74" s="99"/>
      <c r="M74" s="98" t="s">
        <v>19</v>
      </c>
      <c r="N74" s="99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46</v>
      </c>
      <c r="G76" s="71" t="s">
        <v>6</v>
      </c>
      <c r="H76" s="71" t="s">
        <v>8</v>
      </c>
      <c r="I76" s="71" t="s">
        <v>7</v>
      </c>
      <c r="J76" s="71" t="s">
        <v>488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 t="s">
        <v>639</v>
      </c>
      <c r="B78" s="32" t="s">
        <v>178</v>
      </c>
      <c r="C78" s="32" t="s">
        <v>179</v>
      </c>
      <c r="D78" s="32" t="s">
        <v>817</v>
      </c>
      <c r="E78" s="32"/>
      <c r="F78" s="34">
        <v>87434</v>
      </c>
      <c r="G78" s="34">
        <f>SUM(F78)</f>
        <v>87434</v>
      </c>
      <c r="H78" s="34"/>
      <c r="I78" s="34"/>
      <c r="J78" s="34"/>
      <c r="K78" s="35"/>
      <c r="L78" s="35"/>
      <c r="M78" s="35"/>
      <c r="N78" s="35"/>
      <c r="O78" s="35" t="s">
        <v>41</v>
      </c>
    </row>
    <row r="79" spans="1:15" ht="11.25">
      <c r="A79" s="32"/>
      <c r="B79" s="32"/>
      <c r="C79" s="32"/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640</v>
      </c>
      <c r="B81" s="32" t="s">
        <v>182</v>
      </c>
      <c r="C81" s="32" t="s">
        <v>183</v>
      </c>
      <c r="D81" s="32" t="s">
        <v>818</v>
      </c>
      <c r="E81" s="32"/>
      <c r="F81" s="34">
        <v>138367</v>
      </c>
      <c r="G81" s="34">
        <f>SUM(F81)</f>
        <v>138367</v>
      </c>
      <c r="H81" s="34"/>
      <c r="I81" s="34"/>
      <c r="J81" s="34"/>
      <c r="K81" s="35"/>
      <c r="L81" s="35"/>
      <c r="M81" s="35"/>
      <c r="N81" s="35"/>
      <c r="O81" s="35" t="s">
        <v>41</v>
      </c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641</v>
      </c>
      <c r="B84" s="32" t="s">
        <v>184</v>
      </c>
      <c r="C84" s="32" t="s">
        <v>86</v>
      </c>
      <c r="D84" s="32" t="s">
        <v>819</v>
      </c>
      <c r="E84" s="32"/>
      <c r="F84" s="34">
        <v>106750</v>
      </c>
      <c r="G84" s="34">
        <f>SUM(F84)</f>
        <v>106750</v>
      </c>
      <c r="H84" s="34"/>
      <c r="I84" s="34"/>
      <c r="J84" s="34"/>
      <c r="K84" s="35"/>
      <c r="L84" s="35"/>
      <c r="M84" s="35"/>
      <c r="N84" s="35"/>
      <c r="O84" s="35" t="s">
        <v>51</v>
      </c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642</v>
      </c>
      <c r="B87" s="32" t="s">
        <v>189</v>
      </c>
      <c r="C87" s="32" t="s">
        <v>127</v>
      </c>
      <c r="D87" s="32" t="s">
        <v>820</v>
      </c>
      <c r="E87" s="32"/>
      <c r="F87" s="34">
        <v>111744</v>
      </c>
      <c r="G87" s="34">
        <f>SUM(F87)</f>
        <v>111744</v>
      </c>
      <c r="H87" s="34"/>
      <c r="I87" s="34"/>
      <c r="J87" s="34"/>
      <c r="K87" s="35"/>
      <c r="L87" s="35"/>
      <c r="M87" s="35"/>
      <c r="N87" s="35"/>
      <c r="O87" s="35" t="s">
        <v>41</v>
      </c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643</v>
      </c>
      <c r="B90" s="32" t="s">
        <v>201</v>
      </c>
      <c r="C90" s="32" t="s">
        <v>200</v>
      </c>
      <c r="D90" s="32" t="s">
        <v>821</v>
      </c>
      <c r="E90" s="32"/>
      <c r="F90" s="34">
        <v>73146</v>
      </c>
      <c r="G90" s="34">
        <f>SUM(F90)</f>
        <v>73146</v>
      </c>
      <c r="H90" s="34"/>
      <c r="I90" s="34"/>
      <c r="J90" s="34"/>
      <c r="K90" s="35"/>
      <c r="L90" s="35"/>
      <c r="M90" s="35"/>
      <c r="N90" s="35"/>
      <c r="O90" s="35" t="s">
        <v>41</v>
      </c>
    </row>
    <row r="91" spans="1:15" ht="11.25">
      <c r="A91" s="32"/>
      <c r="B91" s="32"/>
      <c r="C91" s="32"/>
      <c r="D91" s="32" t="s">
        <v>878</v>
      </c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 t="s">
        <v>644</v>
      </c>
      <c r="B93" s="32" t="s">
        <v>212</v>
      </c>
      <c r="C93" s="32" t="s">
        <v>109</v>
      </c>
      <c r="D93" s="32" t="s">
        <v>822</v>
      </c>
      <c r="E93" s="32"/>
      <c r="F93" s="34">
        <v>45000</v>
      </c>
      <c r="G93" s="34">
        <f>SUM(F93)</f>
        <v>45000</v>
      </c>
      <c r="H93" s="34"/>
      <c r="I93" s="34"/>
      <c r="J93" s="34"/>
      <c r="K93" s="35"/>
      <c r="L93" s="35"/>
      <c r="M93" s="35"/>
      <c r="N93" s="35"/>
      <c r="O93" s="35" t="s">
        <v>51</v>
      </c>
    </row>
    <row r="94" spans="1:15" ht="11.25">
      <c r="A94" s="32"/>
      <c r="B94" s="32"/>
      <c r="C94" s="32"/>
      <c r="D94" s="32" t="s">
        <v>885</v>
      </c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 t="s">
        <v>645</v>
      </c>
      <c r="B96" s="32" t="s">
        <v>216</v>
      </c>
      <c r="C96" s="32" t="s">
        <v>215</v>
      </c>
      <c r="D96" s="32" t="s">
        <v>823</v>
      </c>
      <c r="E96" s="32"/>
      <c r="F96" s="34">
        <v>38000</v>
      </c>
      <c r="G96" s="34">
        <f>SUM(F96)</f>
        <v>38000</v>
      </c>
      <c r="H96" s="34"/>
      <c r="I96" s="34"/>
      <c r="J96" s="34"/>
      <c r="K96" s="35"/>
      <c r="L96" s="35"/>
      <c r="M96" s="35"/>
      <c r="N96" s="35"/>
      <c r="O96" s="35" t="s">
        <v>51</v>
      </c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 t="s">
        <v>646</v>
      </c>
      <c r="B99" s="32" t="s">
        <v>228</v>
      </c>
      <c r="C99" s="32" t="s">
        <v>177</v>
      </c>
      <c r="D99" s="32" t="s">
        <v>824</v>
      </c>
      <c r="E99" s="32"/>
      <c r="F99" s="34">
        <v>122652</v>
      </c>
      <c r="G99" s="34">
        <f>SUM(F99)</f>
        <v>122652</v>
      </c>
      <c r="H99" s="34"/>
      <c r="I99" s="34"/>
      <c r="J99" s="34"/>
      <c r="K99" s="35"/>
      <c r="L99" s="35"/>
      <c r="M99" s="35"/>
      <c r="N99" s="35"/>
      <c r="O99" s="35" t="s">
        <v>41</v>
      </c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 t="s">
        <v>647</v>
      </c>
      <c r="B102" s="32" t="s">
        <v>479</v>
      </c>
      <c r="C102" s="32" t="s">
        <v>181</v>
      </c>
      <c r="D102" s="32" t="s">
        <v>826</v>
      </c>
      <c r="E102" s="32"/>
      <c r="F102" s="34">
        <v>7000</v>
      </c>
      <c r="G102" s="34">
        <f>SUM(F102)</f>
        <v>7000</v>
      </c>
      <c r="H102" s="34"/>
      <c r="I102" s="34"/>
      <c r="J102" s="34"/>
      <c r="K102" s="35"/>
      <c r="L102" s="35"/>
      <c r="M102" s="35"/>
      <c r="N102" s="35"/>
      <c r="O102" s="35" t="s">
        <v>51</v>
      </c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 t="s">
        <v>648</v>
      </c>
      <c r="B104" s="32" t="s">
        <v>251</v>
      </c>
      <c r="C104" s="32" t="s">
        <v>481</v>
      </c>
      <c r="D104" s="32" t="s">
        <v>826</v>
      </c>
      <c r="E104" s="32"/>
      <c r="F104" s="34">
        <v>7000</v>
      </c>
      <c r="G104" s="34">
        <f>SUM(F104)</f>
        <v>7000</v>
      </c>
      <c r="H104" s="34"/>
      <c r="I104" s="34"/>
      <c r="J104" s="34"/>
      <c r="K104" s="35"/>
      <c r="L104" s="35"/>
      <c r="M104" s="35"/>
      <c r="N104" s="35"/>
      <c r="O104" s="35" t="s">
        <v>51</v>
      </c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 t="s">
        <v>649</v>
      </c>
      <c r="B107" s="32" t="s">
        <v>487</v>
      </c>
      <c r="C107" s="32" t="s">
        <v>161</v>
      </c>
      <c r="D107" s="32" t="s">
        <v>827</v>
      </c>
      <c r="E107" s="32"/>
      <c r="F107" s="34">
        <v>126725</v>
      </c>
      <c r="G107" s="34">
        <f>SUM(F107)</f>
        <v>126725</v>
      </c>
      <c r="H107" s="34"/>
      <c r="I107" s="34"/>
      <c r="J107" s="46" t="s">
        <v>881</v>
      </c>
      <c r="K107" s="35"/>
      <c r="L107" s="35"/>
      <c r="M107" s="35"/>
      <c r="N107" s="35"/>
      <c r="O107" s="35" t="s">
        <v>41</v>
      </c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45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 t="s">
        <v>650</v>
      </c>
      <c r="B110" s="32" t="s">
        <v>499</v>
      </c>
      <c r="C110" s="32" t="s">
        <v>36</v>
      </c>
      <c r="D110" s="32" t="s">
        <v>828</v>
      </c>
      <c r="E110" s="32"/>
      <c r="F110" s="34">
        <v>77616</v>
      </c>
      <c r="G110" s="34">
        <f>SUM(F110)</f>
        <v>77616</v>
      </c>
      <c r="H110" s="34"/>
      <c r="I110" s="34"/>
      <c r="J110" s="34"/>
      <c r="K110" s="35"/>
      <c r="L110" s="35"/>
      <c r="M110" s="35"/>
      <c r="N110" s="35"/>
      <c r="O110" s="35" t="s">
        <v>41</v>
      </c>
    </row>
    <row r="111" spans="1:15" ht="11.25">
      <c r="A111" s="32"/>
      <c r="B111" s="32"/>
      <c r="C111" s="32" t="s">
        <v>500</v>
      </c>
      <c r="D111" s="32"/>
      <c r="E111" s="32"/>
      <c r="F111" s="34"/>
      <c r="G111" s="34"/>
      <c r="H111" s="34"/>
      <c r="I111" s="34"/>
      <c r="J111" s="34"/>
      <c r="K111" s="35"/>
      <c r="L111" s="35"/>
      <c r="M111" s="35"/>
      <c r="N111" s="35"/>
      <c r="O111" s="35"/>
    </row>
    <row r="112" spans="1:15" ht="11.25">
      <c r="A112" s="38"/>
      <c r="B112" s="38"/>
      <c r="C112" s="38"/>
      <c r="D112" s="38"/>
      <c r="E112" s="38"/>
      <c r="F112" s="41"/>
      <c r="G112" s="41"/>
      <c r="H112" s="41"/>
      <c r="I112" s="41"/>
      <c r="J112" s="41"/>
      <c r="K112" s="42"/>
      <c r="L112" s="42"/>
      <c r="M112" s="42"/>
      <c r="N112" s="42"/>
      <c r="O112" s="42"/>
    </row>
    <row r="113" spans="2:10" ht="11.25">
      <c r="B113" s="51" t="s">
        <v>34</v>
      </c>
      <c r="F113" s="73">
        <f>SUM(F77:F112)</f>
        <v>941434</v>
      </c>
      <c r="G113" s="73">
        <f>SUM(G77:G112)</f>
        <v>941434</v>
      </c>
      <c r="H113" s="73"/>
      <c r="I113" s="73"/>
      <c r="J113" s="73">
        <f>SUM(J77:J112)</f>
        <v>0</v>
      </c>
    </row>
    <row r="114" spans="2:10" ht="11.25">
      <c r="B114" s="51" t="s">
        <v>26</v>
      </c>
      <c r="F114" s="74">
        <f>F53+F113</f>
        <v>2049266</v>
      </c>
      <c r="G114" s="74">
        <f>G53+G113</f>
        <v>1885413</v>
      </c>
      <c r="H114" s="74"/>
      <c r="I114" s="74"/>
      <c r="J114" s="74">
        <f>J53+J113</f>
        <v>163853</v>
      </c>
    </row>
    <row r="115" spans="2:10" ht="11.25">
      <c r="B115" s="51" t="s">
        <v>27</v>
      </c>
      <c r="F115" s="75"/>
      <c r="G115" s="75"/>
      <c r="H115" s="75"/>
      <c r="I115" s="75"/>
      <c r="J115" s="75"/>
    </row>
    <row r="118" spans="11:14" ht="11.25">
      <c r="K118" s="97"/>
      <c r="L118" s="97"/>
      <c r="M118" s="97"/>
      <c r="N118" s="97"/>
    </row>
    <row r="119" spans="2:14" ht="11.25">
      <c r="B119" s="97" t="s">
        <v>28</v>
      </c>
      <c r="C119" s="97"/>
      <c r="D119" s="97"/>
      <c r="K119" s="97" t="s">
        <v>79</v>
      </c>
      <c r="L119" s="97"/>
      <c r="M119" s="97"/>
      <c r="N119" s="97"/>
    </row>
    <row r="120" spans="2:14" ht="11.25">
      <c r="B120" s="97" t="s">
        <v>29</v>
      </c>
      <c r="C120" s="97"/>
      <c r="D120" s="97"/>
      <c r="K120" s="97" t="s">
        <v>31</v>
      </c>
      <c r="L120" s="97"/>
      <c r="M120" s="97"/>
      <c r="N120" s="97"/>
    </row>
    <row r="121" spans="2:4" ht="11.25">
      <c r="B121" s="56"/>
      <c r="C121" s="56"/>
      <c r="D121" s="56"/>
    </row>
    <row r="122" spans="1:15" ht="11.25">
      <c r="A122" s="97" t="s">
        <v>33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1.25">
      <c r="A123" s="97" t="s">
        <v>23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11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98" t="s">
        <v>24</v>
      </c>
      <c r="N124" s="99"/>
      <c r="O124" s="51"/>
    </row>
    <row r="125" spans="1:15" ht="11.25">
      <c r="A125" s="97" t="s">
        <v>80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11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ht="11.25">
      <c r="A127" s="97" t="s">
        <v>0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11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1.25">
      <c r="A129" s="57" t="s">
        <v>32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1.25">
      <c r="A130" s="57" t="s">
        <v>35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ht="11.25">
      <c r="A131" s="57" t="s">
        <v>25</v>
      </c>
    </row>
    <row r="132" spans="1:15" ht="11.25">
      <c r="A132" s="58" t="s">
        <v>14</v>
      </c>
      <c r="B132" s="59" t="s">
        <v>439</v>
      </c>
      <c r="C132" s="60"/>
      <c r="D132" s="58"/>
      <c r="E132" s="60"/>
      <c r="F132" s="58"/>
      <c r="G132" s="61"/>
      <c r="H132" s="61"/>
      <c r="I132" s="61"/>
      <c r="J132" s="60"/>
      <c r="K132" s="100" t="s">
        <v>17</v>
      </c>
      <c r="L132" s="101"/>
      <c r="M132" s="101"/>
      <c r="N132" s="102"/>
      <c r="O132" s="62"/>
    </row>
    <row r="133" spans="1:15" ht="11.25">
      <c r="A133" s="63"/>
      <c r="B133" s="64"/>
      <c r="C133" s="65"/>
      <c r="D133" s="106" t="s">
        <v>15</v>
      </c>
      <c r="E133" s="107"/>
      <c r="F133" s="106" t="s">
        <v>16</v>
      </c>
      <c r="G133" s="108"/>
      <c r="H133" s="108"/>
      <c r="I133" s="108"/>
      <c r="J133" s="107"/>
      <c r="K133" s="103"/>
      <c r="L133" s="104"/>
      <c r="M133" s="104"/>
      <c r="N133" s="105"/>
      <c r="O133" s="66" t="s">
        <v>20</v>
      </c>
    </row>
    <row r="134" spans="1:15" ht="11.25">
      <c r="A134" s="67" t="s">
        <v>440</v>
      </c>
      <c r="B134" s="68"/>
      <c r="C134" s="69"/>
      <c r="D134" s="67"/>
      <c r="E134" s="69"/>
      <c r="F134" s="67"/>
      <c r="G134" s="68"/>
      <c r="H134" s="68"/>
      <c r="I134" s="68"/>
      <c r="J134" s="69"/>
      <c r="K134" s="98" t="s">
        <v>18</v>
      </c>
      <c r="L134" s="99"/>
      <c r="M134" s="98" t="s">
        <v>19</v>
      </c>
      <c r="N134" s="99"/>
      <c r="O134" s="66" t="s">
        <v>21</v>
      </c>
    </row>
    <row r="135" spans="1:15" ht="11.25">
      <c r="A135" s="70"/>
      <c r="B135" s="70"/>
      <c r="C135" s="70"/>
      <c r="D135" s="70" t="s">
        <v>3</v>
      </c>
      <c r="E135" s="70" t="s">
        <v>5</v>
      </c>
      <c r="F135" s="70"/>
      <c r="G135" s="70"/>
      <c r="H135" s="70"/>
      <c r="I135" s="70"/>
      <c r="J135" s="70"/>
      <c r="K135" s="70" t="s">
        <v>10</v>
      </c>
      <c r="L135" s="70"/>
      <c r="M135" s="70"/>
      <c r="N135" s="70"/>
      <c r="O135" s="66" t="s">
        <v>22</v>
      </c>
    </row>
    <row r="136" spans="1:15" ht="11.25">
      <c r="A136" s="71" t="s">
        <v>30</v>
      </c>
      <c r="B136" s="71" t="s">
        <v>1</v>
      </c>
      <c r="C136" s="71" t="s">
        <v>2</v>
      </c>
      <c r="D136" s="71" t="s">
        <v>4</v>
      </c>
      <c r="E136" s="71" t="s">
        <v>4</v>
      </c>
      <c r="F136" s="71" t="s">
        <v>46</v>
      </c>
      <c r="G136" s="71" t="s">
        <v>6</v>
      </c>
      <c r="H136" s="71" t="s">
        <v>8</v>
      </c>
      <c r="I136" s="71" t="s">
        <v>7</v>
      </c>
      <c r="J136" s="71" t="s">
        <v>488</v>
      </c>
      <c r="K136" s="71" t="s">
        <v>11</v>
      </c>
      <c r="L136" s="71" t="s">
        <v>12</v>
      </c>
      <c r="M136" s="71" t="s">
        <v>13</v>
      </c>
      <c r="N136" s="71" t="s">
        <v>12</v>
      </c>
      <c r="O136" s="72"/>
    </row>
    <row r="137" spans="1:15" ht="11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40"/>
      <c r="L137" s="40"/>
      <c r="M137" s="40"/>
      <c r="N137" s="40"/>
      <c r="O137" s="40"/>
    </row>
    <row r="138" spans="1:15" ht="11.25">
      <c r="A138" s="32"/>
      <c r="B138" s="45" t="s">
        <v>442</v>
      </c>
      <c r="C138" s="32"/>
      <c r="D138" s="32"/>
      <c r="E138" s="32"/>
      <c r="F138" s="34"/>
      <c r="G138" s="34"/>
      <c r="H138" s="34"/>
      <c r="I138" s="34"/>
      <c r="J138" s="34"/>
      <c r="K138" s="35"/>
      <c r="L138" s="35"/>
      <c r="M138" s="35"/>
      <c r="N138" s="35"/>
      <c r="O138" s="35"/>
    </row>
    <row r="139" spans="1:15" ht="11.25">
      <c r="A139" s="32" t="s">
        <v>651</v>
      </c>
      <c r="B139" s="32" t="s">
        <v>89</v>
      </c>
      <c r="C139" s="32" t="s">
        <v>36</v>
      </c>
      <c r="D139" s="32" t="s">
        <v>829</v>
      </c>
      <c r="E139" s="32"/>
      <c r="F139" s="34">
        <v>269885</v>
      </c>
      <c r="G139" s="34">
        <f>SUM(F139)</f>
        <v>269885</v>
      </c>
      <c r="H139" s="34"/>
      <c r="I139" s="34"/>
      <c r="J139" s="34"/>
      <c r="K139" s="35"/>
      <c r="L139" s="35"/>
      <c r="M139" s="35"/>
      <c r="N139" s="35"/>
      <c r="O139" s="35" t="s">
        <v>41</v>
      </c>
    </row>
    <row r="140" spans="1:15" ht="11.25">
      <c r="A140" s="32"/>
      <c r="B140" s="32"/>
      <c r="C140" s="32"/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/>
      <c r="B141" s="32"/>
      <c r="C141" s="32"/>
      <c r="D141" s="32"/>
      <c r="E141" s="32"/>
      <c r="F141" s="34"/>
      <c r="G141" s="34"/>
      <c r="H141" s="34"/>
      <c r="I141" s="34"/>
      <c r="J141" s="34"/>
      <c r="K141" s="35"/>
      <c r="L141" s="35"/>
      <c r="M141" s="35"/>
      <c r="N141" s="35"/>
      <c r="O141" s="35"/>
    </row>
    <row r="142" spans="1:15" ht="11.25">
      <c r="A142" s="32" t="s">
        <v>652</v>
      </c>
      <c r="B142" s="32" t="s">
        <v>53</v>
      </c>
      <c r="C142" s="32" t="s">
        <v>56</v>
      </c>
      <c r="D142" s="32" t="s">
        <v>830</v>
      </c>
      <c r="E142" s="32"/>
      <c r="F142" s="34">
        <v>385477</v>
      </c>
      <c r="G142" s="34">
        <v>192739</v>
      </c>
      <c r="H142" s="34"/>
      <c r="I142" s="34"/>
      <c r="J142" s="34">
        <v>192738</v>
      </c>
      <c r="K142" s="35"/>
      <c r="L142" s="35"/>
      <c r="M142" s="35"/>
      <c r="N142" s="35"/>
      <c r="O142" s="35" t="s">
        <v>41</v>
      </c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/>
      <c r="B144" s="32"/>
      <c r="C144" s="32"/>
      <c r="D144" s="32"/>
      <c r="E144" s="32"/>
      <c r="F144" s="34"/>
      <c r="G144" s="34"/>
      <c r="H144" s="34"/>
      <c r="I144" s="34"/>
      <c r="J144" s="34"/>
      <c r="K144" s="35"/>
      <c r="L144" s="35"/>
      <c r="M144" s="35"/>
      <c r="N144" s="35"/>
      <c r="O144" s="35"/>
    </row>
    <row r="145" spans="1:15" ht="11.25">
      <c r="A145" s="32" t="s">
        <v>653</v>
      </c>
      <c r="B145" s="32" t="s">
        <v>91</v>
      </c>
      <c r="C145" s="32" t="s">
        <v>92</v>
      </c>
      <c r="D145" s="32" t="s">
        <v>831</v>
      </c>
      <c r="E145" s="32"/>
      <c r="F145" s="34">
        <v>348011</v>
      </c>
      <c r="G145" s="34">
        <f>SUM(F145)</f>
        <v>348011</v>
      </c>
      <c r="H145" s="34"/>
      <c r="I145" s="34"/>
      <c r="J145" s="34"/>
      <c r="K145" s="35"/>
      <c r="L145" s="35"/>
      <c r="M145" s="35"/>
      <c r="N145" s="35"/>
      <c r="O145" s="35" t="s">
        <v>41</v>
      </c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/>
      <c r="B147" s="32"/>
      <c r="C147" s="32"/>
      <c r="D147" s="32"/>
      <c r="E147" s="32"/>
      <c r="F147" s="34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 t="s">
        <v>654</v>
      </c>
      <c r="B148" s="32" t="s">
        <v>93</v>
      </c>
      <c r="C148" s="32" t="s">
        <v>54</v>
      </c>
      <c r="D148" s="32" t="s">
        <v>832</v>
      </c>
      <c r="E148" s="32"/>
      <c r="F148" s="34">
        <v>204048</v>
      </c>
      <c r="G148" s="34">
        <f>SUM(F148)</f>
        <v>204048</v>
      </c>
      <c r="H148" s="34"/>
      <c r="I148" s="34"/>
      <c r="J148" s="34"/>
      <c r="K148" s="35"/>
      <c r="L148" s="35"/>
      <c r="M148" s="35"/>
      <c r="N148" s="35"/>
      <c r="O148" s="35" t="s">
        <v>41</v>
      </c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/>
      <c r="B150" s="32"/>
      <c r="C150" s="32"/>
      <c r="D150" s="32"/>
      <c r="E150" s="32"/>
      <c r="F150" s="34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 t="s">
        <v>655</v>
      </c>
      <c r="B151" s="32" t="s">
        <v>49</v>
      </c>
      <c r="C151" s="32" t="s">
        <v>40</v>
      </c>
      <c r="D151" s="32" t="s">
        <v>833</v>
      </c>
      <c r="E151" s="32"/>
      <c r="F151" s="34">
        <v>252009</v>
      </c>
      <c r="G151" s="34">
        <f>SUM(F151)</f>
        <v>252009</v>
      </c>
      <c r="H151" s="34"/>
      <c r="I151" s="34"/>
      <c r="J151" s="46" t="s">
        <v>881</v>
      </c>
      <c r="K151" s="35"/>
      <c r="L151" s="35"/>
      <c r="M151" s="35"/>
      <c r="N151" s="35"/>
      <c r="O151" s="35" t="s">
        <v>41</v>
      </c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/>
      <c r="B153" s="32"/>
      <c r="C153" s="32"/>
      <c r="D153" s="32"/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 t="s">
        <v>656</v>
      </c>
      <c r="B154" s="32" t="s">
        <v>93</v>
      </c>
      <c r="C154" s="32" t="s">
        <v>38</v>
      </c>
      <c r="D154" s="32" t="s">
        <v>834</v>
      </c>
      <c r="E154" s="32"/>
      <c r="F154" s="34">
        <v>116119</v>
      </c>
      <c r="G154" s="34">
        <f>SUM(F154)</f>
        <v>116119</v>
      </c>
      <c r="H154" s="34"/>
      <c r="I154" s="34"/>
      <c r="J154" s="34"/>
      <c r="K154" s="35"/>
      <c r="L154" s="35"/>
      <c r="M154" s="35"/>
      <c r="N154" s="35"/>
      <c r="O154" s="35" t="s">
        <v>41</v>
      </c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/>
      <c r="B156" s="32"/>
      <c r="C156" s="32"/>
      <c r="D156" s="32"/>
      <c r="E156" s="32"/>
      <c r="F156" s="34"/>
      <c r="G156" s="34"/>
      <c r="H156" s="34"/>
      <c r="I156" s="34"/>
      <c r="J156" s="34"/>
      <c r="K156" s="35"/>
      <c r="L156" s="35"/>
      <c r="M156" s="35"/>
      <c r="N156" s="35"/>
      <c r="O156" s="35"/>
    </row>
    <row r="157" spans="1:15" ht="11.25">
      <c r="A157" s="32" t="s">
        <v>657</v>
      </c>
      <c r="B157" s="32" t="s">
        <v>108</v>
      </c>
      <c r="C157" s="32" t="s">
        <v>109</v>
      </c>
      <c r="D157" s="32" t="s">
        <v>835</v>
      </c>
      <c r="E157" s="32"/>
      <c r="F157" s="34">
        <v>268229</v>
      </c>
      <c r="G157" s="34">
        <f>SUM(F157)</f>
        <v>268229</v>
      </c>
      <c r="H157" s="34"/>
      <c r="I157" s="34"/>
      <c r="J157" s="34"/>
      <c r="K157" s="35"/>
      <c r="L157" s="35"/>
      <c r="M157" s="35"/>
      <c r="N157" s="35"/>
      <c r="O157" s="35" t="s">
        <v>41</v>
      </c>
    </row>
    <row r="158" spans="1:15" ht="11.25">
      <c r="A158" s="32"/>
      <c r="B158" s="32"/>
      <c r="C158" s="32"/>
      <c r="D158" s="32"/>
      <c r="E158" s="32"/>
      <c r="F158" s="34"/>
      <c r="G158" s="34"/>
      <c r="H158" s="34"/>
      <c r="I158" s="34"/>
      <c r="J158" s="34"/>
      <c r="K158" s="35"/>
      <c r="L158" s="35"/>
      <c r="M158" s="35"/>
      <c r="N158" s="35"/>
      <c r="O158" s="35"/>
    </row>
    <row r="159" spans="1:15" ht="11.25">
      <c r="A159" s="32"/>
      <c r="B159" s="32"/>
      <c r="C159" s="32"/>
      <c r="D159" s="32"/>
      <c r="E159" s="32"/>
      <c r="F159" s="34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 t="s">
        <v>658</v>
      </c>
      <c r="B160" s="32" t="s">
        <v>110</v>
      </c>
      <c r="C160" s="32" t="s">
        <v>111</v>
      </c>
      <c r="D160" s="32" t="s">
        <v>836</v>
      </c>
      <c r="E160" s="32"/>
      <c r="F160" s="34">
        <v>144826</v>
      </c>
      <c r="G160" s="34">
        <f>SUM(F160)</f>
        <v>144826</v>
      </c>
      <c r="H160" s="34"/>
      <c r="I160" s="34"/>
      <c r="J160" s="34"/>
      <c r="K160" s="35"/>
      <c r="L160" s="35"/>
      <c r="M160" s="35"/>
      <c r="N160" s="35"/>
      <c r="O160" s="35" t="s">
        <v>41</v>
      </c>
    </row>
    <row r="161" spans="1:15" ht="11.25">
      <c r="A161" s="32"/>
      <c r="B161" s="32"/>
      <c r="C161" s="32"/>
      <c r="D161" s="32"/>
      <c r="E161" s="32"/>
      <c r="F161" s="34"/>
      <c r="G161" s="34"/>
      <c r="H161" s="34"/>
      <c r="I161" s="34"/>
      <c r="J161" s="34"/>
      <c r="K161" s="35"/>
      <c r="L161" s="35"/>
      <c r="M161" s="35"/>
      <c r="N161" s="35"/>
      <c r="O161" s="35"/>
    </row>
    <row r="162" spans="1:15" ht="11.25">
      <c r="A162" s="32"/>
      <c r="B162" s="32"/>
      <c r="C162" s="32"/>
      <c r="D162" s="32"/>
      <c r="E162" s="32"/>
      <c r="F162" s="34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 t="s">
        <v>659</v>
      </c>
      <c r="B163" s="32" t="s">
        <v>513</v>
      </c>
      <c r="C163" s="32" t="s">
        <v>36</v>
      </c>
      <c r="D163" s="32" t="s">
        <v>837</v>
      </c>
      <c r="E163" s="32"/>
      <c r="F163" s="34">
        <v>282625</v>
      </c>
      <c r="G163" s="34">
        <f>SUM(F163)</f>
        <v>282625</v>
      </c>
      <c r="H163" s="34"/>
      <c r="I163" s="34"/>
      <c r="J163" s="34"/>
      <c r="K163" s="35"/>
      <c r="L163" s="35"/>
      <c r="M163" s="35"/>
      <c r="N163" s="35"/>
      <c r="O163" s="35" t="s">
        <v>41</v>
      </c>
    </row>
    <row r="164" spans="1:15" ht="11.25">
      <c r="A164" s="32"/>
      <c r="B164" s="32"/>
      <c r="C164" s="32" t="s">
        <v>514</v>
      </c>
      <c r="D164" s="32"/>
      <c r="E164" s="32"/>
      <c r="F164" s="34"/>
      <c r="G164" s="34"/>
      <c r="H164" s="34"/>
      <c r="I164" s="34"/>
      <c r="J164" s="34"/>
      <c r="K164" s="35"/>
      <c r="L164" s="35"/>
      <c r="M164" s="35"/>
      <c r="N164" s="35"/>
      <c r="O164" s="35"/>
    </row>
    <row r="165" spans="1:15" ht="11.25">
      <c r="A165" s="32"/>
      <c r="B165" s="32"/>
      <c r="C165" s="32"/>
      <c r="D165" s="32"/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 t="s">
        <v>660</v>
      </c>
      <c r="B166" s="32" t="s">
        <v>122</v>
      </c>
      <c r="C166" s="32" t="s">
        <v>123</v>
      </c>
      <c r="D166" s="32" t="s">
        <v>838</v>
      </c>
      <c r="E166" s="32"/>
      <c r="F166" s="34">
        <v>233277</v>
      </c>
      <c r="G166" s="34">
        <f>SUM(F166)</f>
        <v>233277</v>
      </c>
      <c r="H166" s="34"/>
      <c r="I166" s="34"/>
      <c r="J166" s="34"/>
      <c r="K166" s="35"/>
      <c r="L166" s="35"/>
      <c r="M166" s="35"/>
      <c r="N166" s="35"/>
      <c r="O166" s="35" t="s">
        <v>41</v>
      </c>
    </row>
    <row r="167" spans="1:15" ht="11.25">
      <c r="A167" s="32"/>
      <c r="B167" s="32"/>
      <c r="C167" s="32"/>
      <c r="D167" s="32"/>
      <c r="E167" s="32"/>
      <c r="F167" s="34"/>
      <c r="G167" s="34"/>
      <c r="H167" s="34"/>
      <c r="I167" s="34"/>
      <c r="J167" s="34"/>
      <c r="K167" s="35"/>
      <c r="L167" s="35"/>
      <c r="M167" s="35"/>
      <c r="N167" s="35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/>
      <c r="B169" s="32"/>
      <c r="C169" s="32"/>
      <c r="D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/>
      <c r="L170" s="35"/>
      <c r="M170" s="35"/>
      <c r="N170" s="35"/>
      <c r="O170" s="35"/>
    </row>
    <row r="171" spans="1:15" ht="11.25">
      <c r="A171" s="38"/>
      <c r="B171" s="38"/>
      <c r="C171" s="38"/>
      <c r="D171" s="38"/>
      <c r="E171" s="38"/>
      <c r="F171" s="41"/>
      <c r="G171" s="41"/>
      <c r="H171" s="41"/>
      <c r="I171" s="41"/>
      <c r="J171" s="41"/>
      <c r="K171" s="42"/>
      <c r="L171" s="42"/>
      <c r="M171" s="42"/>
      <c r="N171" s="42"/>
      <c r="O171" s="42"/>
    </row>
    <row r="172" spans="2:10" ht="11.25">
      <c r="B172" s="51" t="s">
        <v>34</v>
      </c>
      <c r="F172" s="73">
        <f>SUM(F137:F171)</f>
        <v>2504506</v>
      </c>
      <c r="G172" s="73">
        <f>SUM(G137:G171)</f>
        <v>2311768</v>
      </c>
      <c r="H172" s="73"/>
      <c r="I172" s="73"/>
      <c r="J172" s="73">
        <f>SUM(J137:J171)</f>
        <v>192738</v>
      </c>
    </row>
    <row r="173" spans="2:10" ht="11.25">
      <c r="B173" s="51" t="s">
        <v>26</v>
      </c>
      <c r="F173" s="73"/>
      <c r="G173" s="73"/>
      <c r="H173" s="73"/>
      <c r="I173" s="73"/>
      <c r="J173" s="73"/>
    </row>
    <row r="174" spans="2:10" ht="11.25">
      <c r="B174" s="51" t="s">
        <v>27</v>
      </c>
      <c r="F174" s="75"/>
      <c r="G174" s="75"/>
      <c r="H174" s="75"/>
      <c r="I174" s="75"/>
      <c r="J174" s="75"/>
    </row>
    <row r="178" spans="11:14" ht="11.25">
      <c r="K178" s="97"/>
      <c r="L178" s="97"/>
      <c r="M178" s="97"/>
      <c r="N178" s="97"/>
    </row>
    <row r="179" spans="2:14" ht="11.25">
      <c r="B179" s="97" t="s">
        <v>28</v>
      </c>
      <c r="C179" s="97"/>
      <c r="D179" s="97"/>
      <c r="K179" s="97" t="s">
        <v>79</v>
      </c>
      <c r="L179" s="97"/>
      <c r="M179" s="97"/>
      <c r="N179" s="97"/>
    </row>
    <row r="180" spans="2:14" ht="11.25">
      <c r="B180" s="97" t="s">
        <v>29</v>
      </c>
      <c r="C180" s="97"/>
      <c r="D180" s="97"/>
      <c r="K180" s="97" t="s">
        <v>31</v>
      </c>
      <c r="L180" s="97"/>
      <c r="M180" s="97"/>
      <c r="N180" s="97"/>
    </row>
    <row r="181" spans="2:4" ht="11.25">
      <c r="B181" s="109"/>
      <c r="C181" s="109"/>
      <c r="D181" s="109"/>
    </row>
    <row r="182" spans="1:15" ht="11.25">
      <c r="A182" s="97" t="s">
        <v>33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1.25">
      <c r="A183" s="97" t="s">
        <v>23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11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98" t="s">
        <v>24</v>
      </c>
      <c r="N184" s="99"/>
      <c r="O184" s="51"/>
    </row>
    <row r="185" spans="1:15" ht="11.25">
      <c r="A185" s="97" t="s">
        <v>80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11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ht="11.25">
      <c r="A187" s="97" t="s">
        <v>0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11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ht="11.25">
      <c r="A189" s="57" t="s">
        <v>32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spans="1:15" ht="11.25">
      <c r="A190" s="57" t="s">
        <v>35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ht="11.25">
      <c r="A191" s="57" t="s">
        <v>25</v>
      </c>
    </row>
    <row r="192" spans="1:15" ht="11.25">
      <c r="A192" s="58" t="s">
        <v>14</v>
      </c>
      <c r="B192" s="59" t="s">
        <v>439</v>
      </c>
      <c r="C192" s="60"/>
      <c r="D192" s="58"/>
      <c r="E192" s="60"/>
      <c r="F192" s="58"/>
      <c r="G192" s="61"/>
      <c r="H192" s="61"/>
      <c r="I192" s="61"/>
      <c r="J192" s="60"/>
      <c r="K192" s="100" t="s">
        <v>17</v>
      </c>
      <c r="L192" s="101"/>
      <c r="M192" s="101"/>
      <c r="N192" s="102"/>
      <c r="O192" s="62"/>
    </row>
    <row r="193" spans="1:15" ht="11.25">
      <c r="A193" s="63"/>
      <c r="B193" s="64"/>
      <c r="C193" s="65"/>
      <c r="D193" s="106" t="s">
        <v>15</v>
      </c>
      <c r="E193" s="107"/>
      <c r="F193" s="106" t="s">
        <v>16</v>
      </c>
      <c r="G193" s="108"/>
      <c r="H193" s="108"/>
      <c r="I193" s="108"/>
      <c r="J193" s="107"/>
      <c r="K193" s="103"/>
      <c r="L193" s="104"/>
      <c r="M193" s="104"/>
      <c r="N193" s="105"/>
      <c r="O193" s="66" t="s">
        <v>20</v>
      </c>
    </row>
    <row r="194" spans="1:15" ht="11.25">
      <c r="A194" s="67" t="s">
        <v>440</v>
      </c>
      <c r="B194" s="68"/>
      <c r="C194" s="69"/>
      <c r="D194" s="67"/>
      <c r="E194" s="69"/>
      <c r="F194" s="67"/>
      <c r="G194" s="68"/>
      <c r="H194" s="68"/>
      <c r="I194" s="68"/>
      <c r="J194" s="69"/>
      <c r="K194" s="98" t="s">
        <v>18</v>
      </c>
      <c r="L194" s="99"/>
      <c r="M194" s="98" t="s">
        <v>19</v>
      </c>
      <c r="N194" s="99"/>
      <c r="O194" s="66" t="s">
        <v>21</v>
      </c>
    </row>
    <row r="195" spans="1:15" ht="11.25">
      <c r="A195" s="70"/>
      <c r="B195" s="70"/>
      <c r="C195" s="70"/>
      <c r="D195" s="70" t="s">
        <v>3</v>
      </c>
      <c r="E195" s="70" t="s">
        <v>5</v>
      </c>
      <c r="F195" s="70"/>
      <c r="G195" s="70"/>
      <c r="H195" s="70"/>
      <c r="I195" s="70"/>
      <c r="J195" s="70"/>
      <c r="K195" s="70" t="s">
        <v>10</v>
      </c>
      <c r="L195" s="70"/>
      <c r="M195" s="70"/>
      <c r="N195" s="70"/>
      <c r="O195" s="66" t="s">
        <v>22</v>
      </c>
    </row>
    <row r="196" spans="1:15" ht="11.25">
      <c r="A196" s="71" t="s">
        <v>30</v>
      </c>
      <c r="B196" s="71" t="s">
        <v>1</v>
      </c>
      <c r="C196" s="71" t="s">
        <v>2</v>
      </c>
      <c r="D196" s="71" t="s">
        <v>4</v>
      </c>
      <c r="E196" s="71" t="s">
        <v>4</v>
      </c>
      <c r="F196" s="71" t="s">
        <v>46</v>
      </c>
      <c r="G196" s="71" t="s">
        <v>6</v>
      </c>
      <c r="H196" s="71" t="s">
        <v>8</v>
      </c>
      <c r="I196" s="71" t="s">
        <v>7</v>
      </c>
      <c r="J196" s="71" t="s">
        <v>488</v>
      </c>
      <c r="K196" s="71" t="s">
        <v>11</v>
      </c>
      <c r="L196" s="71" t="s">
        <v>12</v>
      </c>
      <c r="M196" s="71" t="s">
        <v>13</v>
      </c>
      <c r="N196" s="71" t="s">
        <v>12</v>
      </c>
      <c r="O196" s="72"/>
    </row>
    <row r="197" spans="1:15" ht="11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40"/>
      <c r="L197" s="40"/>
      <c r="M197" s="40"/>
      <c r="N197" s="40"/>
      <c r="O197" s="40"/>
    </row>
    <row r="198" spans="1:15" ht="11.25">
      <c r="A198" s="32" t="s">
        <v>661</v>
      </c>
      <c r="B198" s="32" t="s">
        <v>132</v>
      </c>
      <c r="C198" s="32" t="s">
        <v>133</v>
      </c>
      <c r="D198" s="32" t="s">
        <v>839</v>
      </c>
      <c r="E198" s="32"/>
      <c r="F198" s="34">
        <v>309534</v>
      </c>
      <c r="G198" s="34">
        <f>SUM(F198)</f>
        <v>309534</v>
      </c>
      <c r="H198" s="34"/>
      <c r="I198" s="34"/>
      <c r="J198" s="34"/>
      <c r="K198" s="35"/>
      <c r="L198" s="35"/>
      <c r="M198" s="35"/>
      <c r="N198" s="35"/>
      <c r="O198" s="35" t="s">
        <v>41</v>
      </c>
    </row>
    <row r="199" spans="1:15" ht="11.25">
      <c r="A199" s="32"/>
      <c r="B199" s="32"/>
      <c r="C199" s="32"/>
      <c r="D199" s="32"/>
      <c r="E199" s="32"/>
      <c r="F199" s="34"/>
      <c r="G199" s="34"/>
      <c r="H199" s="34"/>
      <c r="I199" s="34"/>
      <c r="J199" s="34"/>
      <c r="K199" s="35"/>
      <c r="L199" s="35"/>
      <c r="M199" s="35"/>
      <c r="N199" s="35"/>
      <c r="O199" s="35"/>
    </row>
    <row r="200" spans="1:15" ht="11.25">
      <c r="A200" s="32"/>
      <c r="B200" s="32"/>
      <c r="C200" s="32"/>
      <c r="D200" s="32"/>
      <c r="E200" s="32"/>
      <c r="F200" s="34"/>
      <c r="G200" s="34"/>
      <c r="H200" s="34"/>
      <c r="I200" s="34"/>
      <c r="J200" s="34"/>
      <c r="K200" s="35"/>
      <c r="L200" s="35"/>
      <c r="M200" s="35"/>
      <c r="N200" s="35"/>
      <c r="O200" s="35"/>
    </row>
    <row r="201" spans="1:15" ht="11.25">
      <c r="A201" s="32" t="s">
        <v>662</v>
      </c>
      <c r="B201" s="32" t="s">
        <v>205</v>
      </c>
      <c r="C201" s="32" t="s">
        <v>109</v>
      </c>
      <c r="D201" s="32" t="s">
        <v>840</v>
      </c>
      <c r="E201" s="32"/>
      <c r="F201" s="34">
        <v>217728</v>
      </c>
      <c r="G201" s="34">
        <f>SUM(F201)</f>
        <v>217728</v>
      </c>
      <c r="H201" s="34"/>
      <c r="I201" s="34"/>
      <c r="J201" s="34"/>
      <c r="K201" s="35"/>
      <c r="L201" s="35"/>
      <c r="M201" s="35"/>
      <c r="N201" s="35"/>
      <c r="O201" s="35" t="s">
        <v>41</v>
      </c>
    </row>
    <row r="202" spans="1:15" ht="11.25">
      <c r="A202" s="32"/>
      <c r="B202" s="32"/>
      <c r="C202" s="32"/>
      <c r="D202" s="32"/>
      <c r="E202" s="32"/>
      <c r="F202" s="34"/>
      <c r="G202" s="34"/>
      <c r="H202" s="34"/>
      <c r="I202" s="34"/>
      <c r="J202" s="34"/>
      <c r="K202" s="35"/>
      <c r="L202" s="35"/>
      <c r="M202" s="35"/>
      <c r="N202" s="35"/>
      <c r="O202" s="35"/>
    </row>
    <row r="203" spans="1:15" ht="11.25">
      <c r="A203" s="32"/>
      <c r="B203" s="32"/>
      <c r="C203" s="32"/>
      <c r="D203" s="32"/>
      <c r="E203" s="32"/>
      <c r="F203" s="34"/>
      <c r="G203" s="34"/>
      <c r="H203" s="34"/>
      <c r="I203" s="34"/>
      <c r="J203" s="34"/>
      <c r="K203" s="35"/>
      <c r="L203" s="35"/>
      <c r="M203" s="35"/>
      <c r="N203" s="35"/>
      <c r="O203" s="35"/>
    </row>
    <row r="204" spans="1:15" ht="11.25">
      <c r="A204" s="32" t="s">
        <v>663</v>
      </c>
      <c r="B204" s="32" t="s">
        <v>149</v>
      </c>
      <c r="C204" s="32" t="s">
        <v>120</v>
      </c>
      <c r="D204" s="32" t="s">
        <v>841</v>
      </c>
      <c r="E204" s="32"/>
      <c r="F204" s="34">
        <v>132067</v>
      </c>
      <c r="G204" s="34">
        <f>SUM(F204)</f>
        <v>132067</v>
      </c>
      <c r="H204" s="34"/>
      <c r="I204" s="34"/>
      <c r="J204" s="34"/>
      <c r="K204" s="35"/>
      <c r="L204" s="35"/>
      <c r="M204" s="35"/>
      <c r="N204" s="35"/>
      <c r="O204" s="35" t="s">
        <v>41</v>
      </c>
    </row>
    <row r="205" spans="1:15" ht="11.25">
      <c r="A205" s="32"/>
      <c r="B205" s="32"/>
      <c r="C205" s="32"/>
      <c r="D205" s="32" t="s">
        <v>879</v>
      </c>
      <c r="E205" s="32"/>
      <c r="F205" s="34"/>
      <c r="G205" s="34"/>
      <c r="H205" s="34"/>
      <c r="I205" s="34"/>
      <c r="J205" s="34"/>
      <c r="K205" s="35"/>
      <c r="L205" s="35"/>
      <c r="M205" s="35"/>
      <c r="N205" s="35"/>
      <c r="O205" s="35"/>
    </row>
    <row r="206" spans="1:15" ht="11.25">
      <c r="A206" s="32"/>
      <c r="B206" s="32"/>
      <c r="C206" s="32"/>
      <c r="D206" s="32"/>
      <c r="E206" s="32"/>
      <c r="F206" s="34"/>
      <c r="G206" s="34"/>
      <c r="H206" s="34"/>
      <c r="I206" s="34"/>
      <c r="J206" s="34"/>
      <c r="K206" s="35"/>
      <c r="L206" s="35"/>
      <c r="M206" s="35"/>
      <c r="N206" s="35"/>
      <c r="O206" s="35"/>
    </row>
    <row r="207" spans="1:15" ht="11.25">
      <c r="A207" s="32" t="s">
        <v>664</v>
      </c>
      <c r="B207" s="32" t="s">
        <v>143</v>
      </c>
      <c r="C207" s="32" t="s">
        <v>144</v>
      </c>
      <c r="D207" s="32" t="s">
        <v>842</v>
      </c>
      <c r="E207" s="32"/>
      <c r="F207" s="34">
        <v>204556</v>
      </c>
      <c r="G207" s="34">
        <f>SUM(F207)</f>
        <v>204556</v>
      </c>
      <c r="H207" s="34"/>
      <c r="I207" s="34"/>
      <c r="J207" s="34"/>
      <c r="K207" s="35"/>
      <c r="L207" s="35"/>
      <c r="M207" s="35"/>
      <c r="N207" s="35"/>
      <c r="O207" s="35" t="s">
        <v>41</v>
      </c>
    </row>
    <row r="208" spans="1:15" ht="11.25">
      <c r="A208" s="32"/>
      <c r="B208" s="32"/>
      <c r="C208" s="32"/>
      <c r="D208" s="32"/>
      <c r="E208" s="32"/>
      <c r="F208" s="34"/>
      <c r="G208" s="34"/>
      <c r="H208" s="34"/>
      <c r="I208" s="34"/>
      <c r="J208" s="34"/>
      <c r="K208" s="35"/>
      <c r="L208" s="35"/>
      <c r="M208" s="35"/>
      <c r="N208" s="35"/>
      <c r="O208" s="35"/>
    </row>
    <row r="209" spans="1:15" ht="11.25">
      <c r="A209" s="32"/>
      <c r="B209" s="32"/>
      <c r="C209" s="32"/>
      <c r="D209" s="32"/>
      <c r="E209" s="32"/>
      <c r="F209" s="34"/>
      <c r="G209" s="34"/>
      <c r="H209" s="34"/>
      <c r="I209" s="34"/>
      <c r="J209" s="34"/>
      <c r="K209" s="35"/>
      <c r="L209" s="35"/>
      <c r="M209" s="35"/>
      <c r="N209" s="35"/>
      <c r="O209" s="35"/>
    </row>
    <row r="210" spans="1:15" ht="11.25">
      <c r="A210" s="32" t="s">
        <v>665</v>
      </c>
      <c r="B210" s="32" t="s">
        <v>145</v>
      </c>
      <c r="C210" s="32" t="s">
        <v>146</v>
      </c>
      <c r="D210" s="32" t="s">
        <v>843</v>
      </c>
      <c r="E210" s="32"/>
      <c r="F210" s="34">
        <v>321509</v>
      </c>
      <c r="G210" s="34">
        <f>SUM(F210)</f>
        <v>321509</v>
      </c>
      <c r="H210" s="34"/>
      <c r="I210" s="34"/>
      <c r="J210" s="34"/>
      <c r="K210" s="35"/>
      <c r="L210" s="35"/>
      <c r="M210" s="35"/>
      <c r="N210" s="35"/>
      <c r="O210" s="35" t="s">
        <v>41</v>
      </c>
    </row>
    <row r="211" spans="1:15" ht="11.25">
      <c r="A211" s="32"/>
      <c r="B211" s="32"/>
      <c r="C211" s="32"/>
      <c r="D211" s="32"/>
      <c r="E211" s="32"/>
      <c r="F211" s="34"/>
      <c r="G211" s="34"/>
      <c r="H211" s="34"/>
      <c r="I211" s="34"/>
      <c r="J211" s="34"/>
      <c r="K211" s="35"/>
      <c r="L211" s="35"/>
      <c r="M211" s="35"/>
      <c r="N211" s="35"/>
      <c r="O211" s="35"/>
    </row>
    <row r="212" spans="1:15" ht="11.25">
      <c r="A212" s="32"/>
      <c r="B212" s="32"/>
      <c r="C212" s="32"/>
      <c r="D212" s="32"/>
      <c r="E212" s="32"/>
      <c r="F212" s="34"/>
      <c r="G212" s="34"/>
      <c r="H212" s="34"/>
      <c r="I212" s="34"/>
      <c r="J212" s="34"/>
      <c r="K212" s="35"/>
      <c r="L212" s="35"/>
      <c r="M212" s="35"/>
      <c r="N212" s="35"/>
      <c r="O212" s="35"/>
    </row>
    <row r="213" spans="1:15" ht="11.25">
      <c r="A213" s="32" t="s">
        <v>666</v>
      </c>
      <c r="B213" s="32" t="s">
        <v>147</v>
      </c>
      <c r="C213" s="32" t="s">
        <v>148</v>
      </c>
      <c r="D213" s="32" t="s">
        <v>831</v>
      </c>
      <c r="E213" s="32"/>
      <c r="F213" s="34">
        <v>348012</v>
      </c>
      <c r="G213" s="34">
        <f>SUM(F213*50%)</f>
        <v>174006</v>
      </c>
      <c r="H213" s="34"/>
      <c r="I213" s="34"/>
      <c r="J213" s="34">
        <f>SUM(F213*50%)</f>
        <v>174006</v>
      </c>
      <c r="K213" s="35"/>
      <c r="L213" s="35"/>
      <c r="M213" s="35"/>
      <c r="N213" s="35"/>
      <c r="O213" s="35" t="s">
        <v>41</v>
      </c>
    </row>
    <row r="214" spans="1:15" ht="11.25">
      <c r="A214" s="32"/>
      <c r="B214" s="32"/>
      <c r="C214" s="32"/>
      <c r="D214" s="32"/>
      <c r="E214" s="32"/>
      <c r="F214" s="34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/>
      <c r="B215" s="32"/>
      <c r="C215" s="32"/>
      <c r="D215" s="32"/>
      <c r="E215" s="32"/>
      <c r="F215" s="34"/>
      <c r="G215" s="34"/>
      <c r="H215" s="34"/>
      <c r="I215" s="34"/>
      <c r="J215" s="34"/>
      <c r="K215" s="35"/>
      <c r="L215" s="35"/>
      <c r="M215" s="35"/>
      <c r="N215" s="35"/>
      <c r="O215" s="35"/>
    </row>
    <row r="216" spans="1:15" ht="11.25">
      <c r="A216" s="32" t="s">
        <v>667</v>
      </c>
      <c r="B216" s="32" t="s">
        <v>150</v>
      </c>
      <c r="C216" s="32" t="s">
        <v>151</v>
      </c>
      <c r="D216" s="32" t="s">
        <v>844</v>
      </c>
      <c r="E216" s="32"/>
      <c r="F216" s="34">
        <v>188727</v>
      </c>
      <c r="G216" s="34">
        <f>SUM(F216)</f>
        <v>188727</v>
      </c>
      <c r="H216" s="34"/>
      <c r="I216" s="34"/>
      <c r="J216" s="34"/>
      <c r="K216" s="35"/>
      <c r="L216" s="35"/>
      <c r="M216" s="35"/>
      <c r="N216" s="35"/>
      <c r="O216" s="35" t="s">
        <v>41</v>
      </c>
    </row>
    <row r="217" spans="1:15" ht="11.25">
      <c r="A217" s="32"/>
      <c r="B217" s="32"/>
      <c r="C217" s="32"/>
      <c r="D217" s="32"/>
      <c r="E217" s="32"/>
      <c r="F217" s="34"/>
      <c r="G217" s="34"/>
      <c r="H217" s="34"/>
      <c r="I217" s="34"/>
      <c r="J217" s="34"/>
      <c r="K217" s="35"/>
      <c r="L217" s="35"/>
      <c r="M217" s="35"/>
      <c r="N217" s="35"/>
      <c r="O217" s="35"/>
    </row>
    <row r="218" spans="1:15" ht="11.25">
      <c r="A218" s="32"/>
      <c r="B218" s="32"/>
      <c r="C218" s="32"/>
      <c r="D218" s="32"/>
      <c r="E218" s="32"/>
      <c r="F218" s="34"/>
      <c r="G218" s="34"/>
      <c r="H218" s="34"/>
      <c r="I218" s="34"/>
      <c r="J218" s="34"/>
      <c r="K218" s="35"/>
      <c r="L218" s="35"/>
      <c r="M218" s="35"/>
      <c r="N218" s="35"/>
      <c r="O218" s="35"/>
    </row>
    <row r="219" spans="1:15" ht="11.25">
      <c r="A219" s="32" t="s">
        <v>668</v>
      </c>
      <c r="B219" s="32" t="s">
        <v>152</v>
      </c>
      <c r="C219" s="32" t="s">
        <v>153</v>
      </c>
      <c r="D219" s="32" t="s">
        <v>845</v>
      </c>
      <c r="E219" s="32"/>
      <c r="F219" s="34">
        <v>287964</v>
      </c>
      <c r="G219" s="34">
        <f>SUM(F219*50%)</f>
        <v>143982</v>
      </c>
      <c r="H219" s="34"/>
      <c r="I219" s="34"/>
      <c r="J219" s="34">
        <f>SUM(F219*50%)</f>
        <v>143982</v>
      </c>
      <c r="K219" s="35"/>
      <c r="L219" s="35"/>
      <c r="M219" s="35"/>
      <c r="N219" s="35"/>
      <c r="O219" s="35" t="s">
        <v>41</v>
      </c>
    </row>
    <row r="220" spans="1:15" ht="11.25">
      <c r="A220" s="32"/>
      <c r="B220" s="32"/>
      <c r="C220" s="32"/>
      <c r="D220" s="32"/>
      <c r="E220" s="32"/>
      <c r="F220" s="34"/>
      <c r="G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/>
      <c r="B221" s="32"/>
      <c r="C221" s="32"/>
      <c r="D221" s="32"/>
      <c r="E221" s="32"/>
      <c r="F221" s="34"/>
      <c r="G221" s="34"/>
      <c r="H221" s="34"/>
      <c r="I221" s="34"/>
      <c r="J221" s="34"/>
      <c r="K221" s="35"/>
      <c r="L221" s="35"/>
      <c r="M221" s="35"/>
      <c r="N221" s="35"/>
      <c r="O221" s="35"/>
    </row>
    <row r="222" spans="1:15" ht="11.25">
      <c r="A222" s="32" t="s">
        <v>669</v>
      </c>
      <c r="B222" s="32" t="s">
        <v>160</v>
      </c>
      <c r="C222" s="32" t="s">
        <v>161</v>
      </c>
      <c r="D222" s="32" t="s">
        <v>826</v>
      </c>
      <c r="E222" s="32"/>
      <c r="F222" s="34">
        <v>12000</v>
      </c>
      <c r="G222" s="34">
        <f>SUM(F222)</f>
        <v>12000</v>
      </c>
      <c r="H222" s="34"/>
      <c r="I222" s="34"/>
      <c r="J222" s="34"/>
      <c r="K222" s="35"/>
      <c r="L222" s="35"/>
      <c r="M222" s="35"/>
      <c r="N222" s="35"/>
      <c r="O222" s="35" t="s">
        <v>51</v>
      </c>
    </row>
    <row r="223" spans="1:15" ht="11.25">
      <c r="A223" s="32"/>
      <c r="B223" s="32"/>
      <c r="C223" s="32"/>
      <c r="D223" s="32"/>
      <c r="E223" s="32"/>
      <c r="F223" s="34"/>
      <c r="G223" s="34"/>
      <c r="H223" s="34"/>
      <c r="I223" s="34"/>
      <c r="J223" s="34"/>
      <c r="K223" s="35"/>
      <c r="L223" s="35"/>
      <c r="M223" s="35"/>
      <c r="N223" s="35"/>
      <c r="O223" s="35"/>
    </row>
    <row r="224" spans="1:15" ht="11.25">
      <c r="A224" s="32"/>
      <c r="B224" s="32"/>
      <c r="C224" s="32"/>
      <c r="D224" s="32"/>
      <c r="E224" s="32"/>
      <c r="F224" s="34"/>
      <c r="G224" s="34"/>
      <c r="H224" s="34"/>
      <c r="I224" s="34"/>
      <c r="J224" s="34"/>
      <c r="K224" s="35"/>
      <c r="L224" s="35"/>
      <c r="M224" s="35"/>
      <c r="N224" s="35"/>
      <c r="O224" s="35"/>
    </row>
    <row r="225" spans="1:15" ht="11.25">
      <c r="A225" s="32" t="s">
        <v>670</v>
      </c>
      <c r="B225" s="32" t="s">
        <v>162</v>
      </c>
      <c r="C225" s="32" t="s">
        <v>138</v>
      </c>
      <c r="D225" s="32" t="s">
        <v>828</v>
      </c>
      <c r="E225" s="32"/>
      <c r="F225" s="34">
        <v>238765</v>
      </c>
      <c r="G225" s="34">
        <f>SUM(F225)</f>
        <v>238765</v>
      </c>
      <c r="H225" s="34"/>
      <c r="I225" s="34"/>
      <c r="J225" s="34"/>
      <c r="K225" s="35"/>
      <c r="L225" s="35"/>
      <c r="M225" s="35"/>
      <c r="N225" s="35"/>
      <c r="O225" s="35" t="s">
        <v>41</v>
      </c>
    </row>
    <row r="226" spans="1:15" ht="11.25">
      <c r="A226" s="32"/>
      <c r="B226" s="32"/>
      <c r="C226" s="32"/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/>
      <c r="B227" s="32"/>
      <c r="C227" s="32"/>
      <c r="D227" s="32"/>
      <c r="E227" s="32"/>
      <c r="F227" s="34"/>
      <c r="G227" s="34"/>
      <c r="H227" s="34"/>
      <c r="I227" s="34"/>
      <c r="J227" s="34"/>
      <c r="K227" s="35"/>
      <c r="L227" s="35"/>
      <c r="M227" s="35"/>
      <c r="N227" s="35"/>
      <c r="O227" s="35"/>
    </row>
    <row r="228" spans="1:15" ht="11.25">
      <c r="A228" s="32" t="s">
        <v>671</v>
      </c>
      <c r="B228" s="32" t="s">
        <v>171</v>
      </c>
      <c r="C228" s="32" t="s">
        <v>172</v>
      </c>
      <c r="D228" s="32" t="s">
        <v>846</v>
      </c>
      <c r="E228" s="32"/>
      <c r="F228" s="34">
        <v>114519</v>
      </c>
      <c r="G228" s="34">
        <f>SUM(F228)</f>
        <v>114519</v>
      </c>
      <c r="H228" s="34"/>
      <c r="I228" s="34"/>
      <c r="J228" s="34"/>
      <c r="K228" s="35"/>
      <c r="L228" s="35"/>
      <c r="M228" s="35"/>
      <c r="N228" s="35"/>
      <c r="O228" s="35" t="s">
        <v>51</v>
      </c>
    </row>
    <row r="229" spans="1:15" ht="11.25">
      <c r="A229" s="32"/>
      <c r="B229" s="32"/>
      <c r="C229" s="32"/>
      <c r="D229" s="32"/>
      <c r="E229" s="32"/>
      <c r="F229" s="34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2"/>
      <c r="B230" s="32"/>
      <c r="C230" s="32"/>
      <c r="D230" s="32"/>
      <c r="E230" s="32"/>
      <c r="F230" s="34"/>
      <c r="G230" s="34"/>
      <c r="H230" s="34"/>
      <c r="I230" s="34"/>
      <c r="J230" s="34"/>
      <c r="K230" s="35"/>
      <c r="L230" s="35"/>
      <c r="M230" s="35"/>
      <c r="N230" s="35"/>
      <c r="O230" s="35"/>
    </row>
    <row r="231" spans="1:15" ht="11.25">
      <c r="A231" s="38"/>
      <c r="B231" s="38"/>
      <c r="C231" s="38"/>
      <c r="D231" s="38"/>
      <c r="E231" s="38"/>
      <c r="F231" s="41"/>
      <c r="G231" s="41"/>
      <c r="H231" s="41"/>
      <c r="I231" s="41"/>
      <c r="J231" s="41"/>
      <c r="K231" s="42"/>
      <c r="L231" s="42"/>
      <c r="M231" s="42"/>
      <c r="N231" s="42"/>
      <c r="O231" s="42"/>
    </row>
    <row r="232" spans="2:10" ht="11.25">
      <c r="B232" s="51" t="s">
        <v>34</v>
      </c>
      <c r="F232" s="73">
        <f>SUM(F197:F231)</f>
        <v>2375381</v>
      </c>
      <c r="G232" s="73">
        <f>SUM(G197:G231)</f>
        <v>2057393</v>
      </c>
      <c r="H232" s="73"/>
      <c r="I232" s="73"/>
      <c r="J232" s="73">
        <f>SUM(J197:J231)</f>
        <v>317988</v>
      </c>
    </row>
    <row r="233" spans="2:10" ht="11.25">
      <c r="B233" s="51" t="s">
        <v>26</v>
      </c>
      <c r="F233" s="73"/>
      <c r="G233" s="73"/>
      <c r="H233" s="73"/>
      <c r="I233" s="73"/>
      <c r="J233" s="73"/>
    </row>
    <row r="234" spans="2:10" ht="11.25">
      <c r="B234" s="51" t="s">
        <v>27</v>
      </c>
      <c r="F234" s="75"/>
      <c r="G234" s="75"/>
      <c r="H234" s="75"/>
      <c r="I234" s="75"/>
      <c r="J234" s="75"/>
    </row>
    <row r="237" spans="6:14" ht="11.25">
      <c r="F237" s="36" t="s">
        <v>882</v>
      </c>
      <c r="K237" s="97"/>
      <c r="L237" s="97"/>
      <c r="M237" s="97"/>
      <c r="N237" s="97"/>
    </row>
    <row r="238" spans="2:14" ht="11.25">
      <c r="B238" s="97" t="s">
        <v>28</v>
      </c>
      <c r="C238" s="97"/>
      <c r="D238" s="97"/>
      <c r="F238" s="36" t="s">
        <v>883</v>
      </c>
      <c r="G238" s="36" t="s">
        <v>884</v>
      </c>
      <c r="K238" s="97" t="s">
        <v>79</v>
      </c>
      <c r="L238" s="97"/>
      <c r="M238" s="97"/>
      <c r="N238" s="97"/>
    </row>
    <row r="239" spans="2:14" ht="11.25">
      <c r="B239" s="97" t="s">
        <v>29</v>
      </c>
      <c r="C239" s="97"/>
      <c r="D239" s="97"/>
      <c r="K239" s="97" t="s">
        <v>31</v>
      </c>
      <c r="L239" s="97"/>
      <c r="M239" s="97"/>
      <c r="N239" s="97"/>
    </row>
    <row r="240" spans="2:4" ht="11.25">
      <c r="B240" s="56"/>
      <c r="C240" s="56"/>
      <c r="D240" s="56"/>
    </row>
    <row r="241" spans="1:15" ht="11.25">
      <c r="A241" s="97" t="s">
        <v>33</v>
      </c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11.25">
      <c r="A242" s="97" t="s">
        <v>23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1:15" ht="11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98" t="s">
        <v>24</v>
      </c>
      <c r="N243" s="99"/>
      <c r="O243" s="51"/>
    </row>
    <row r="244" spans="1:15" ht="11.25">
      <c r="A244" s="97" t="s">
        <v>80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1:15" ht="11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ht="11.25">
      <c r="A246" s="97" t="s">
        <v>0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1:15" ht="11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1:15" ht="11.25">
      <c r="A248" s="57" t="s">
        <v>32</v>
      </c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1:15" ht="11.25">
      <c r="A249" s="57" t="s">
        <v>35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ht="11.25">
      <c r="A250" s="57" t="s">
        <v>25</v>
      </c>
    </row>
    <row r="251" spans="1:15" ht="11.25">
      <c r="A251" s="58" t="s">
        <v>14</v>
      </c>
      <c r="B251" s="59" t="s">
        <v>439</v>
      </c>
      <c r="C251" s="60"/>
      <c r="D251" s="58"/>
      <c r="E251" s="60"/>
      <c r="F251" s="58"/>
      <c r="G251" s="61"/>
      <c r="H251" s="61"/>
      <c r="I251" s="61"/>
      <c r="J251" s="60"/>
      <c r="K251" s="100" t="s">
        <v>17</v>
      </c>
      <c r="L251" s="101"/>
      <c r="M251" s="101"/>
      <c r="N251" s="102"/>
      <c r="O251" s="62"/>
    </row>
    <row r="252" spans="1:15" ht="11.25">
      <c r="A252" s="63"/>
      <c r="B252" s="64"/>
      <c r="C252" s="65"/>
      <c r="D252" s="106" t="s">
        <v>15</v>
      </c>
      <c r="E252" s="107"/>
      <c r="F252" s="106" t="s">
        <v>16</v>
      </c>
      <c r="G252" s="108"/>
      <c r="H252" s="108"/>
      <c r="I252" s="108"/>
      <c r="J252" s="107"/>
      <c r="K252" s="103"/>
      <c r="L252" s="104"/>
      <c r="M252" s="104"/>
      <c r="N252" s="105"/>
      <c r="O252" s="66" t="s">
        <v>20</v>
      </c>
    </row>
    <row r="253" spans="1:15" ht="11.25">
      <c r="A253" s="67" t="s">
        <v>440</v>
      </c>
      <c r="B253" s="68"/>
      <c r="C253" s="69"/>
      <c r="D253" s="67"/>
      <c r="E253" s="69"/>
      <c r="F253" s="67"/>
      <c r="G253" s="68"/>
      <c r="H253" s="68"/>
      <c r="I253" s="68"/>
      <c r="J253" s="69"/>
      <c r="K253" s="98" t="s">
        <v>18</v>
      </c>
      <c r="L253" s="99"/>
      <c r="M253" s="98" t="s">
        <v>19</v>
      </c>
      <c r="N253" s="99"/>
      <c r="O253" s="66" t="s">
        <v>21</v>
      </c>
    </row>
    <row r="254" spans="1:15" ht="11.25">
      <c r="A254" s="70"/>
      <c r="B254" s="70"/>
      <c r="C254" s="70"/>
      <c r="D254" s="70" t="s">
        <v>3</v>
      </c>
      <c r="E254" s="70" t="s">
        <v>5</v>
      </c>
      <c r="F254" s="70"/>
      <c r="G254" s="70"/>
      <c r="H254" s="70"/>
      <c r="I254" s="70"/>
      <c r="J254" s="70"/>
      <c r="K254" s="70" t="s">
        <v>10</v>
      </c>
      <c r="L254" s="70"/>
      <c r="M254" s="70"/>
      <c r="N254" s="70"/>
      <c r="O254" s="66" t="s">
        <v>22</v>
      </c>
    </row>
    <row r="255" spans="1:15" ht="11.25">
      <c r="A255" s="71" t="s">
        <v>30</v>
      </c>
      <c r="B255" s="71" t="s">
        <v>1</v>
      </c>
      <c r="C255" s="71" t="s">
        <v>2</v>
      </c>
      <c r="D255" s="71" t="s">
        <v>4</v>
      </c>
      <c r="E255" s="71" t="s">
        <v>4</v>
      </c>
      <c r="F255" s="71" t="s">
        <v>46</v>
      </c>
      <c r="G255" s="71" t="s">
        <v>6</v>
      </c>
      <c r="H255" s="71" t="s">
        <v>8</v>
      </c>
      <c r="I255" s="71" t="s">
        <v>7</v>
      </c>
      <c r="J255" s="71" t="s">
        <v>488</v>
      </c>
      <c r="K255" s="71" t="s">
        <v>11</v>
      </c>
      <c r="L255" s="71" t="s">
        <v>12</v>
      </c>
      <c r="M255" s="71" t="s">
        <v>13</v>
      </c>
      <c r="N255" s="71" t="s">
        <v>12</v>
      </c>
      <c r="O255" s="72"/>
    </row>
    <row r="256" spans="1:15" ht="11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40"/>
      <c r="L256" s="40"/>
      <c r="M256" s="40"/>
      <c r="N256" s="40"/>
      <c r="O256" s="40"/>
    </row>
    <row r="257" spans="1:15" ht="11.25">
      <c r="A257" s="32" t="s">
        <v>672</v>
      </c>
      <c r="B257" s="32" t="s">
        <v>124</v>
      </c>
      <c r="C257" s="32" t="s">
        <v>173</v>
      </c>
      <c r="D257" s="32" t="s">
        <v>847</v>
      </c>
      <c r="E257" s="32"/>
      <c r="F257" s="34">
        <v>245912</v>
      </c>
      <c r="G257" s="34">
        <f>SUM(F257)</f>
        <v>245912</v>
      </c>
      <c r="H257" s="34"/>
      <c r="I257" s="34"/>
      <c r="J257" s="34"/>
      <c r="K257" s="35"/>
      <c r="L257" s="35"/>
      <c r="M257" s="35"/>
      <c r="N257" s="35"/>
      <c r="O257" s="35" t="s">
        <v>41</v>
      </c>
    </row>
    <row r="258" spans="1:15" ht="11.25">
      <c r="A258" s="32"/>
      <c r="B258" s="32"/>
      <c r="C258" s="32"/>
      <c r="D258" s="32"/>
      <c r="E258" s="32"/>
      <c r="F258" s="34"/>
      <c r="G258" s="34"/>
      <c r="H258" s="34"/>
      <c r="I258" s="34"/>
      <c r="J258" s="34"/>
      <c r="K258" s="35"/>
      <c r="L258" s="35"/>
      <c r="M258" s="35"/>
      <c r="N258" s="35"/>
      <c r="O258" s="35"/>
    </row>
    <row r="259" spans="1:15" ht="11.25">
      <c r="A259" s="32"/>
      <c r="B259" s="32"/>
      <c r="C259" s="32"/>
      <c r="D259" s="32"/>
      <c r="E259" s="32"/>
      <c r="F259" s="34"/>
      <c r="G259" s="34"/>
      <c r="H259" s="34"/>
      <c r="I259" s="34"/>
      <c r="J259" s="34"/>
      <c r="K259" s="35"/>
      <c r="L259" s="35"/>
      <c r="M259" s="35"/>
      <c r="N259" s="35"/>
      <c r="O259" s="35"/>
    </row>
    <row r="260" spans="1:15" ht="11.25">
      <c r="A260" s="32" t="s">
        <v>673</v>
      </c>
      <c r="B260" s="32" t="s">
        <v>203</v>
      </c>
      <c r="C260" s="32" t="s">
        <v>36</v>
      </c>
      <c r="D260" s="32" t="s">
        <v>848</v>
      </c>
      <c r="E260" s="32"/>
      <c r="F260" s="34">
        <v>503867</v>
      </c>
      <c r="G260" s="34">
        <v>251934</v>
      </c>
      <c r="H260" s="34"/>
      <c r="I260" s="34"/>
      <c r="J260" s="34">
        <v>251933</v>
      </c>
      <c r="K260" s="35"/>
      <c r="L260" s="35"/>
      <c r="M260" s="35"/>
      <c r="N260" s="35"/>
      <c r="O260" s="35" t="s">
        <v>41</v>
      </c>
    </row>
    <row r="261" spans="1:15" ht="11.25">
      <c r="A261" s="32"/>
      <c r="B261" s="32"/>
      <c r="C261" s="32"/>
      <c r="D261" s="32"/>
      <c r="E261" s="32"/>
      <c r="F261" s="34"/>
      <c r="G261" s="34"/>
      <c r="H261" s="34"/>
      <c r="I261" s="34"/>
      <c r="J261" s="34"/>
      <c r="K261" s="35"/>
      <c r="L261" s="35"/>
      <c r="M261" s="35"/>
      <c r="N261" s="35"/>
      <c r="O261" s="35"/>
    </row>
    <row r="262" spans="1:15" ht="11.25">
      <c r="A262" s="32"/>
      <c r="B262" s="32"/>
      <c r="C262" s="32"/>
      <c r="D262" s="32"/>
      <c r="E262" s="32"/>
      <c r="F262" s="34"/>
      <c r="G262" s="34"/>
      <c r="H262" s="34"/>
      <c r="I262" s="34"/>
      <c r="J262" s="34"/>
      <c r="K262" s="35"/>
      <c r="L262" s="35"/>
      <c r="M262" s="35"/>
      <c r="N262" s="35"/>
      <c r="O262" s="35"/>
    </row>
    <row r="263" spans="1:15" ht="11.25">
      <c r="A263" s="32" t="s">
        <v>674</v>
      </c>
      <c r="B263" s="32" t="s">
        <v>180</v>
      </c>
      <c r="C263" s="32" t="s">
        <v>181</v>
      </c>
      <c r="D263" s="32" t="s">
        <v>849</v>
      </c>
      <c r="E263" s="32"/>
      <c r="F263" s="34">
        <v>286130</v>
      </c>
      <c r="G263" s="34">
        <f>SUM(F263)</f>
        <v>286130</v>
      </c>
      <c r="H263" s="34"/>
      <c r="I263" s="34"/>
      <c r="J263" s="34"/>
      <c r="K263" s="35"/>
      <c r="L263" s="35"/>
      <c r="M263" s="35"/>
      <c r="N263" s="35"/>
      <c r="O263" s="35" t="s">
        <v>41</v>
      </c>
    </row>
    <row r="264" spans="1:15" ht="11.25">
      <c r="A264" s="32"/>
      <c r="B264" s="32"/>
      <c r="C264" s="32"/>
      <c r="D264" s="32"/>
      <c r="E264" s="32"/>
      <c r="F264" s="34"/>
      <c r="G264" s="34"/>
      <c r="H264" s="34"/>
      <c r="I264" s="34"/>
      <c r="J264" s="34"/>
      <c r="K264" s="35"/>
      <c r="L264" s="35"/>
      <c r="M264" s="35"/>
      <c r="N264" s="35"/>
      <c r="O264" s="35"/>
    </row>
    <row r="265" spans="1:15" ht="11.25">
      <c r="A265" s="32"/>
      <c r="B265" s="32"/>
      <c r="C265" s="32"/>
      <c r="D265" s="32"/>
      <c r="E265" s="32"/>
      <c r="F265" s="34"/>
      <c r="G265" s="34"/>
      <c r="H265" s="34"/>
      <c r="I265" s="34"/>
      <c r="J265" s="34"/>
      <c r="K265" s="35"/>
      <c r="L265" s="35"/>
      <c r="M265" s="35"/>
      <c r="N265" s="35"/>
      <c r="O265" s="35"/>
    </row>
    <row r="266" spans="1:15" ht="11.25">
      <c r="A266" s="32" t="s">
        <v>675</v>
      </c>
      <c r="B266" s="32" t="s">
        <v>115</v>
      </c>
      <c r="C266" s="32" t="s">
        <v>186</v>
      </c>
      <c r="D266" s="32" t="s">
        <v>850</v>
      </c>
      <c r="E266" s="32"/>
      <c r="F266" s="34">
        <v>140752</v>
      </c>
      <c r="G266" s="34">
        <f>SUM(F266*50%)</f>
        <v>70376</v>
      </c>
      <c r="H266" s="34"/>
      <c r="I266" s="34"/>
      <c r="J266" s="34">
        <f>SUM(F266*50%)</f>
        <v>70376</v>
      </c>
      <c r="K266" s="35"/>
      <c r="L266" s="35"/>
      <c r="M266" s="35"/>
      <c r="N266" s="35"/>
      <c r="O266" s="35" t="s">
        <v>41</v>
      </c>
    </row>
    <row r="267" spans="1:15" ht="11.25">
      <c r="A267" s="32"/>
      <c r="B267" s="32"/>
      <c r="C267" s="32"/>
      <c r="D267" s="32"/>
      <c r="E267" s="32"/>
      <c r="F267" s="34"/>
      <c r="G267" s="34"/>
      <c r="H267" s="34"/>
      <c r="I267" s="34"/>
      <c r="J267" s="34"/>
      <c r="K267" s="35"/>
      <c r="L267" s="35"/>
      <c r="M267" s="35"/>
      <c r="N267" s="35"/>
      <c r="O267" s="35"/>
    </row>
    <row r="268" spans="1:15" ht="11.25">
      <c r="A268" s="32"/>
      <c r="B268" s="32"/>
      <c r="C268" s="32"/>
      <c r="D268" s="32"/>
      <c r="E268" s="32"/>
      <c r="F268" s="34"/>
      <c r="G268" s="34"/>
      <c r="H268" s="34"/>
      <c r="I268" s="34"/>
      <c r="J268" s="34"/>
      <c r="K268" s="35"/>
      <c r="L268" s="35"/>
      <c r="M268" s="35"/>
      <c r="N268" s="35"/>
      <c r="O268" s="35"/>
    </row>
    <row r="269" spans="1:15" ht="11.25">
      <c r="A269" s="32" t="s">
        <v>676</v>
      </c>
      <c r="B269" s="32" t="s">
        <v>199</v>
      </c>
      <c r="C269" s="32" t="s">
        <v>193</v>
      </c>
      <c r="D269" s="32" t="s">
        <v>851</v>
      </c>
      <c r="E269" s="32"/>
      <c r="F269" s="34">
        <v>198874</v>
      </c>
      <c r="G269" s="34">
        <f>SUM(F269*50%)</f>
        <v>99437</v>
      </c>
      <c r="H269" s="34"/>
      <c r="I269" s="34"/>
      <c r="J269" s="34">
        <f>SUM(F269*50%)</f>
        <v>99437</v>
      </c>
      <c r="K269" s="35"/>
      <c r="L269" s="35"/>
      <c r="M269" s="35"/>
      <c r="N269" s="35"/>
      <c r="O269" s="35" t="s">
        <v>41</v>
      </c>
    </row>
    <row r="270" spans="1:15" ht="11.25">
      <c r="A270" s="32"/>
      <c r="B270" s="32"/>
      <c r="C270" s="32"/>
      <c r="D270" s="32"/>
      <c r="E270" s="32"/>
      <c r="F270" s="34"/>
      <c r="G270" s="34"/>
      <c r="H270" s="34"/>
      <c r="I270" s="34"/>
      <c r="J270" s="34"/>
      <c r="K270" s="35"/>
      <c r="L270" s="35"/>
      <c r="M270" s="35"/>
      <c r="N270" s="35"/>
      <c r="O270" s="35"/>
    </row>
    <row r="271" spans="1:15" ht="11.25">
      <c r="A271" s="32"/>
      <c r="B271" s="32"/>
      <c r="C271" s="32"/>
      <c r="D271" s="32"/>
      <c r="E271" s="32"/>
      <c r="F271" s="34"/>
      <c r="G271" s="34"/>
      <c r="H271" s="34"/>
      <c r="I271" s="34"/>
      <c r="J271" s="34"/>
      <c r="K271" s="35"/>
      <c r="L271" s="35"/>
      <c r="M271" s="35"/>
      <c r="N271" s="35"/>
      <c r="O271" s="35"/>
    </row>
    <row r="272" spans="1:15" ht="11.25">
      <c r="A272" s="32" t="s">
        <v>677</v>
      </c>
      <c r="B272" s="32" t="s">
        <v>204</v>
      </c>
      <c r="C272" s="32" t="s">
        <v>200</v>
      </c>
      <c r="D272" s="32" t="s">
        <v>880</v>
      </c>
      <c r="E272" s="32"/>
      <c r="F272" s="34">
        <v>118203</v>
      </c>
      <c r="G272" s="34">
        <f>SUM(F272)</f>
        <v>118203</v>
      </c>
      <c r="H272" s="34"/>
      <c r="I272" s="34"/>
      <c r="J272" s="34"/>
      <c r="K272" s="35"/>
      <c r="L272" s="35"/>
      <c r="M272" s="35"/>
      <c r="N272" s="35"/>
      <c r="O272" s="35" t="s">
        <v>41</v>
      </c>
    </row>
    <row r="273" spans="1:15" ht="11.25">
      <c r="A273" s="32"/>
      <c r="B273" s="32"/>
      <c r="C273" s="32"/>
      <c r="D273" s="32"/>
      <c r="E273" s="32"/>
      <c r="F273" s="34"/>
      <c r="G273" s="34"/>
      <c r="H273" s="34"/>
      <c r="I273" s="34"/>
      <c r="J273" s="34"/>
      <c r="K273" s="35"/>
      <c r="L273" s="35"/>
      <c r="M273" s="35"/>
      <c r="N273" s="35"/>
      <c r="O273" s="35"/>
    </row>
    <row r="274" spans="1:15" ht="11.25">
      <c r="A274" s="32"/>
      <c r="B274" s="32"/>
      <c r="C274" s="32"/>
      <c r="D274" s="32"/>
      <c r="E274" s="32"/>
      <c r="F274" s="34"/>
      <c r="G274" s="34"/>
      <c r="H274" s="34"/>
      <c r="I274" s="34"/>
      <c r="J274" s="34"/>
      <c r="K274" s="35"/>
      <c r="L274" s="35"/>
      <c r="M274" s="35"/>
      <c r="N274" s="35"/>
      <c r="O274" s="35"/>
    </row>
    <row r="275" spans="1:15" ht="11.25">
      <c r="A275" s="32" t="s">
        <v>678</v>
      </c>
      <c r="B275" s="32" t="s">
        <v>206</v>
      </c>
      <c r="C275" s="32" t="s">
        <v>207</v>
      </c>
      <c r="D275" s="32" t="s">
        <v>852</v>
      </c>
      <c r="E275" s="32"/>
      <c r="F275" s="34">
        <v>86491</v>
      </c>
      <c r="G275" s="34">
        <f>SUM(F275)</f>
        <v>86491</v>
      </c>
      <c r="H275" s="34"/>
      <c r="I275" s="34"/>
      <c r="J275" s="34"/>
      <c r="K275" s="35"/>
      <c r="L275" s="35"/>
      <c r="M275" s="35"/>
      <c r="N275" s="35"/>
      <c r="O275" s="35" t="s">
        <v>51</v>
      </c>
    </row>
    <row r="276" spans="1:15" ht="11.25">
      <c r="A276" s="32"/>
      <c r="B276" s="32"/>
      <c r="C276" s="32"/>
      <c r="D276" s="32"/>
      <c r="E276" s="32"/>
      <c r="F276" s="34"/>
      <c r="G276" s="34"/>
      <c r="H276" s="34"/>
      <c r="I276" s="34"/>
      <c r="J276" s="34"/>
      <c r="K276" s="35"/>
      <c r="L276" s="35"/>
      <c r="M276" s="35"/>
      <c r="N276" s="35"/>
      <c r="O276" s="35"/>
    </row>
    <row r="277" spans="1:15" ht="11.25">
      <c r="A277" s="32"/>
      <c r="B277" s="32"/>
      <c r="C277" s="32"/>
      <c r="D277" s="32"/>
      <c r="E277" s="32"/>
      <c r="F277" s="34"/>
      <c r="G277" s="34"/>
      <c r="H277" s="34"/>
      <c r="I277" s="34"/>
      <c r="J277" s="34"/>
      <c r="K277" s="35"/>
      <c r="L277" s="35"/>
      <c r="M277" s="35"/>
      <c r="N277" s="35"/>
      <c r="O277" s="35"/>
    </row>
    <row r="278" spans="1:15" ht="11.25">
      <c r="A278" s="32" t="s">
        <v>679</v>
      </c>
      <c r="B278" s="32" t="s">
        <v>217</v>
      </c>
      <c r="C278" s="32" t="s">
        <v>218</v>
      </c>
      <c r="D278" s="32" t="s">
        <v>853</v>
      </c>
      <c r="E278" s="32"/>
      <c r="F278" s="34">
        <v>78659</v>
      </c>
      <c r="G278" s="34">
        <f>SUM(F278)</f>
        <v>78659</v>
      </c>
      <c r="H278" s="34"/>
      <c r="I278" s="34"/>
      <c r="J278" s="34"/>
      <c r="K278" s="35"/>
      <c r="L278" s="35"/>
      <c r="M278" s="35"/>
      <c r="N278" s="35"/>
      <c r="O278" s="35" t="s">
        <v>51</v>
      </c>
    </row>
    <row r="279" spans="1:15" ht="11.25">
      <c r="A279" s="32"/>
      <c r="B279" s="32"/>
      <c r="C279" s="32"/>
      <c r="D279" s="32"/>
      <c r="E279" s="32"/>
      <c r="F279" s="34"/>
      <c r="G279" s="34"/>
      <c r="H279" s="34"/>
      <c r="I279" s="34"/>
      <c r="J279" s="34"/>
      <c r="K279" s="35"/>
      <c r="L279" s="35"/>
      <c r="M279" s="35"/>
      <c r="N279" s="35"/>
      <c r="O279" s="35"/>
    </row>
    <row r="280" spans="1:15" ht="11.25">
      <c r="A280" s="32"/>
      <c r="B280" s="32"/>
      <c r="C280" s="32"/>
      <c r="D280" s="32"/>
      <c r="E280" s="32"/>
      <c r="F280" s="34"/>
      <c r="G280" s="34"/>
      <c r="H280" s="34"/>
      <c r="I280" s="34"/>
      <c r="J280" s="34"/>
      <c r="K280" s="35"/>
      <c r="L280" s="35"/>
      <c r="M280" s="35"/>
      <c r="N280" s="35"/>
      <c r="O280" s="35"/>
    </row>
    <row r="281" spans="1:15" ht="11.25">
      <c r="A281" s="32" t="s">
        <v>680</v>
      </c>
      <c r="B281" s="32" t="s">
        <v>222</v>
      </c>
      <c r="C281" s="32" t="s">
        <v>36</v>
      </c>
      <c r="D281" s="32" t="s">
        <v>854</v>
      </c>
      <c r="E281" s="32"/>
      <c r="F281" s="34">
        <v>231085</v>
      </c>
      <c r="G281" s="34">
        <f>SUM(F281)</f>
        <v>231085</v>
      </c>
      <c r="H281" s="34"/>
      <c r="I281" s="34"/>
      <c r="J281" s="34"/>
      <c r="K281" s="35"/>
      <c r="L281" s="35"/>
      <c r="M281" s="35"/>
      <c r="N281" s="35"/>
      <c r="O281" s="35" t="s">
        <v>41</v>
      </c>
    </row>
    <row r="282" spans="1:15" ht="11.25">
      <c r="A282" s="32"/>
      <c r="B282" s="32"/>
      <c r="C282" s="32" t="s">
        <v>223</v>
      </c>
      <c r="D282" s="32"/>
      <c r="E282" s="32"/>
      <c r="F282" s="34"/>
      <c r="G282" s="34"/>
      <c r="H282" s="34"/>
      <c r="I282" s="34"/>
      <c r="J282" s="34"/>
      <c r="K282" s="35"/>
      <c r="L282" s="35"/>
      <c r="M282" s="35"/>
      <c r="N282" s="35"/>
      <c r="O282" s="35"/>
    </row>
    <row r="283" spans="1:15" ht="11.25">
      <c r="A283" s="32"/>
      <c r="B283" s="32"/>
      <c r="C283" s="32"/>
      <c r="D283" s="32"/>
      <c r="E283" s="32"/>
      <c r="F283" s="34"/>
      <c r="G283" s="34"/>
      <c r="H283" s="34"/>
      <c r="I283" s="34"/>
      <c r="J283" s="34"/>
      <c r="K283" s="35"/>
      <c r="L283" s="35"/>
      <c r="M283" s="35"/>
      <c r="N283" s="35"/>
      <c r="O283" s="35"/>
    </row>
    <row r="284" spans="1:15" ht="11.25">
      <c r="A284" s="32" t="s">
        <v>681</v>
      </c>
      <c r="B284" s="32" t="s">
        <v>126</v>
      </c>
      <c r="C284" s="32" t="s">
        <v>231</v>
      </c>
      <c r="D284" s="32" t="s">
        <v>855</v>
      </c>
      <c r="E284" s="32"/>
      <c r="F284" s="34">
        <v>84610</v>
      </c>
      <c r="G284" s="34">
        <f>SUM(F284)</f>
        <v>84610</v>
      </c>
      <c r="H284" s="34"/>
      <c r="I284" s="34"/>
      <c r="J284" s="34"/>
      <c r="K284" s="35"/>
      <c r="L284" s="35"/>
      <c r="M284" s="35"/>
      <c r="N284" s="35"/>
      <c r="O284" s="35" t="s">
        <v>51</v>
      </c>
    </row>
    <row r="285" spans="1:15" ht="11.25">
      <c r="A285" s="32"/>
      <c r="B285" s="32"/>
      <c r="C285" s="32"/>
      <c r="D285" s="32"/>
      <c r="E285" s="32"/>
      <c r="F285" s="34"/>
      <c r="G285" s="34"/>
      <c r="H285" s="34"/>
      <c r="I285" s="34"/>
      <c r="J285" s="34"/>
      <c r="K285" s="35"/>
      <c r="L285" s="35"/>
      <c r="M285" s="35"/>
      <c r="N285" s="35"/>
      <c r="O285" s="35"/>
    </row>
    <row r="286" spans="1:15" ht="11.25">
      <c r="A286" s="32"/>
      <c r="B286" s="32"/>
      <c r="C286" s="32"/>
      <c r="D286" s="32"/>
      <c r="E286" s="32"/>
      <c r="F286" s="34"/>
      <c r="G286" s="34"/>
      <c r="H286" s="34"/>
      <c r="I286" s="34"/>
      <c r="J286" s="34"/>
      <c r="K286" s="35"/>
      <c r="L286" s="35"/>
      <c r="M286" s="35"/>
      <c r="N286" s="35"/>
      <c r="O286" s="35"/>
    </row>
    <row r="287" spans="1:15" ht="11.25">
      <c r="A287" s="32" t="s">
        <v>682</v>
      </c>
      <c r="B287" s="32" t="s">
        <v>232</v>
      </c>
      <c r="C287" s="32" t="s">
        <v>211</v>
      </c>
      <c r="D287" s="32" t="s">
        <v>856</v>
      </c>
      <c r="E287" s="32"/>
      <c r="F287" s="34">
        <v>271666</v>
      </c>
      <c r="G287" s="34">
        <f>SUM(F287*50%)</f>
        <v>135833</v>
      </c>
      <c r="H287" s="34"/>
      <c r="I287" s="34"/>
      <c r="J287" s="34">
        <f>SUM(F287*50%)</f>
        <v>135833</v>
      </c>
      <c r="K287" s="35"/>
      <c r="L287" s="35"/>
      <c r="M287" s="35"/>
      <c r="N287" s="35"/>
      <c r="O287" s="35" t="s">
        <v>41</v>
      </c>
    </row>
    <row r="288" spans="1:15" ht="11.25">
      <c r="A288" s="32"/>
      <c r="B288" s="32"/>
      <c r="C288" s="32"/>
      <c r="D288" s="32"/>
      <c r="E288" s="32"/>
      <c r="F288" s="34"/>
      <c r="G288" s="34"/>
      <c r="H288" s="34"/>
      <c r="I288" s="34"/>
      <c r="J288" s="34"/>
      <c r="K288" s="35"/>
      <c r="L288" s="35"/>
      <c r="M288" s="35"/>
      <c r="N288" s="35"/>
      <c r="O288" s="35"/>
    </row>
    <row r="289" spans="1:15" ht="11.25">
      <c r="A289" s="32"/>
      <c r="B289" s="32"/>
      <c r="C289" s="32"/>
      <c r="D289" s="32"/>
      <c r="E289" s="32"/>
      <c r="F289" s="34"/>
      <c r="G289" s="34"/>
      <c r="H289" s="34"/>
      <c r="I289" s="34"/>
      <c r="J289" s="34"/>
      <c r="K289" s="35"/>
      <c r="L289" s="35"/>
      <c r="M289" s="35"/>
      <c r="N289" s="35"/>
      <c r="O289" s="35"/>
    </row>
    <row r="290" spans="1:15" ht="11.25">
      <c r="A290" s="32"/>
      <c r="B290" s="32"/>
      <c r="C290" s="32"/>
      <c r="D290" s="32"/>
      <c r="E290" s="32"/>
      <c r="F290" s="34"/>
      <c r="G290" s="34"/>
      <c r="H290" s="34"/>
      <c r="I290" s="34"/>
      <c r="J290" s="34"/>
      <c r="K290" s="35"/>
      <c r="L290" s="35"/>
      <c r="M290" s="35"/>
      <c r="N290" s="35"/>
      <c r="O290" s="35"/>
    </row>
    <row r="291" spans="1:15" ht="11.25">
      <c r="A291" s="38"/>
      <c r="B291" s="38"/>
      <c r="C291" s="38"/>
      <c r="D291" s="38"/>
      <c r="E291" s="38"/>
      <c r="F291" s="41"/>
      <c r="G291" s="41"/>
      <c r="H291" s="41"/>
      <c r="I291" s="41"/>
      <c r="J291" s="41"/>
      <c r="K291" s="42"/>
      <c r="L291" s="42"/>
      <c r="M291" s="42"/>
      <c r="N291" s="42"/>
      <c r="O291" s="42"/>
    </row>
    <row r="292" spans="2:10" ht="11.25">
      <c r="B292" s="51" t="s">
        <v>34</v>
      </c>
      <c r="F292" s="73">
        <f>SUM(F256:F291)</f>
        <v>2246249</v>
      </c>
      <c r="G292" s="73">
        <f>SUM(G256:G291)</f>
        <v>1688670</v>
      </c>
      <c r="H292" s="73"/>
      <c r="I292" s="73"/>
      <c r="J292" s="73">
        <f>SUM(J256:J291)</f>
        <v>557579</v>
      </c>
    </row>
    <row r="293" spans="2:10" ht="11.25">
      <c r="B293" s="51" t="s">
        <v>26</v>
      </c>
      <c r="F293" s="74"/>
      <c r="G293" s="74"/>
      <c r="H293" s="74"/>
      <c r="I293" s="73"/>
      <c r="J293" s="73"/>
    </row>
    <row r="294" spans="2:10" ht="11.25">
      <c r="B294" s="51" t="s">
        <v>27</v>
      </c>
      <c r="F294" s="75"/>
      <c r="G294" s="75"/>
      <c r="H294" s="75"/>
      <c r="I294" s="75"/>
      <c r="J294" s="75"/>
    </row>
    <row r="298" spans="11:14" ht="11.25">
      <c r="K298" s="97"/>
      <c r="L298" s="97"/>
      <c r="M298" s="97"/>
      <c r="N298" s="97"/>
    </row>
    <row r="299" spans="2:14" ht="11.25">
      <c r="B299" s="97" t="s">
        <v>28</v>
      </c>
      <c r="C299" s="97"/>
      <c r="D299" s="97"/>
      <c r="K299" s="97" t="s">
        <v>79</v>
      </c>
      <c r="L299" s="97"/>
      <c r="M299" s="97"/>
      <c r="N299" s="97"/>
    </row>
    <row r="300" spans="2:14" ht="11.25">
      <c r="B300" s="97" t="s">
        <v>29</v>
      </c>
      <c r="C300" s="97"/>
      <c r="D300" s="97"/>
      <c r="K300" s="97" t="s">
        <v>31</v>
      </c>
      <c r="L300" s="97"/>
      <c r="M300" s="97"/>
      <c r="N300" s="97"/>
    </row>
    <row r="301" spans="2:4" ht="11.25">
      <c r="B301" s="56"/>
      <c r="C301" s="56"/>
      <c r="D301" s="56"/>
    </row>
    <row r="302" spans="1:15" ht="11.25">
      <c r="A302" s="97" t="s">
        <v>33</v>
      </c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1:15" ht="11.25">
      <c r="A303" s="97" t="s">
        <v>23</v>
      </c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</row>
    <row r="304" spans="1:15" ht="11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98" t="s">
        <v>24</v>
      </c>
      <c r="N304" s="99"/>
      <c r="O304" s="51"/>
    </row>
    <row r="305" spans="1:15" ht="11.25">
      <c r="A305" s="97" t="s">
        <v>80</v>
      </c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</row>
    <row r="306" spans="1:15" ht="11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ht="11.25">
      <c r="A307" s="97" t="s">
        <v>0</v>
      </c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1:15" ht="11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</row>
    <row r="309" spans="1:15" ht="11.25">
      <c r="A309" s="57" t="s">
        <v>32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</row>
    <row r="310" spans="1:15" ht="11.25">
      <c r="A310" s="57" t="s">
        <v>35</v>
      </c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</row>
    <row r="311" ht="11.25">
      <c r="A311" s="57" t="s">
        <v>25</v>
      </c>
    </row>
    <row r="312" spans="1:15" ht="11.25">
      <c r="A312" s="58" t="s">
        <v>14</v>
      </c>
      <c r="B312" s="59" t="s">
        <v>439</v>
      </c>
      <c r="C312" s="60"/>
      <c r="D312" s="58"/>
      <c r="E312" s="60"/>
      <c r="F312" s="58"/>
      <c r="G312" s="61"/>
      <c r="H312" s="61"/>
      <c r="I312" s="61"/>
      <c r="J312" s="60"/>
      <c r="K312" s="100" t="s">
        <v>17</v>
      </c>
      <c r="L312" s="101"/>
      <c r="M312" s="101"/>
      <c r="N312" s="102"/>
      <c r="O312" s="62"/>
    </row>
    <row r="313" spans="1:15" ht="11.25">
      <c r="A313" s="63"/>
      <c r="B313" s="64"/>
      <c r="C313" s="65"/>
      <c r="D313" s="106" t="s">
        <v>15</v>
      </c>
      <c r="E313" s="107"/>
      <c r="F313" s="106" t="s">
        <v>16</v>
      </c>
      <c r="G313" s="108"/>
      <c r="H313" s="108"/>
      <c r="I313" s="108"/>
      <c r="J313" s="107"/>
      <c r="K313" s="103"/>
      <c r="L313" s="104"/>
      <c r="M313" s="104"/>
      <c r="N313" s="105"/>
      <c r="O313" s="66" t="s">
        <v>20</v>
      </c>
    </row>
    <row r="314" spans="1:15" ht="11.25">
      <c r="A314" s="67" t="s">
        <v>440</v>
      </c>
      <c r="B314" s="68"/>
      <c r="C314" s="69"/>
      <c r="D314" s="67"/>
      <c r="E314" s="69"/>
      <c r="F314" s="67"/>
      <c r="G314" s="68"/>
      <c r="H314" s="68"/>
      <c r="I314" s="68"/>
      <c r="J314" s="69"/>
      <c r="K314" s="98" t="s">
        <v>18</v>
      </c>
      <c r="L314" s="99"/>
      <c r="M314" s="98" t="s">
        <v>19</v>
      </c>
      <c r="N314" s="99"/>
      <c r="O314" s="66" t="s">
        <v>21</v>
      </c>
    </row>
    <row r="315" spans="1:15" ht="11.25">
      <c r="A315" s="70"/>
      <c r="B315" s="70"/>
      <c r="C315" s="70"/>
      <c r="D315" s="70" t="s">
        <v>3</v>
      </c>
      <c r="E315" s="70" t="s">
        <v>5</v>
      </c>
      <c r="F315" s="70"/>
      <c r="G315" s="70"/>
      <c r="H315" s="70"/>
      <c r="I315" s="70"/>
      <c r="J315" s="70"/>
      <c r="K315" s="70" t="s">
        <v>10</v>
      </c>
      <c r="L315" s="70"/>
      <c r="M315" s="70"/>
      <c r="N315" s="70"/>
      <c r="O315" s="66" t="s">
        <v>22</v>
      </c>
    </row>
    <row r="316" spans="1:15" ht="11.25">
      <c r="A316" s="71" t="s">
        <v>30</v>
      </c>
      <c r="B316" s="71" t="s">
        <v>1</v>
      </c>
      <c r="C316" s="71" t="s">
        <v>2</v>
      </c>
      <c r="D316" s="71" t="s">
        <v>4</v>
      </c>
      <c r="E316" s="71" t="s">
        <v>4</v>
      </c>
      <c r="F316" s="71" t="s">
        <v>46</v>
      </c>
      <c r="G316" s="71" t="s">
        <v>6</v>
      </c>
      <c r="H316" s="71" t="s">
        <v>8</v>
      </c>
      <c r="I316" s="71" t="s">
        <v>7</v>
      </c>
      <c r="J316" s="71" t="s">
        <v>488</v>
      </c>
      <c r="K316" s="71" t="s">
        <v>11</v>
      </c>
      <c r="L316" s="71" t="s">
        <v>12</v>
      </c>
      <c r="M316" s="71" t="s">
        <v>13</v>
      </c>
      <c r="N316" s="71" t="s">
        <v>12</v>
      </c>
      <c r="O316" s="72"/>
    </row>
    <row r="317" spans="1:15" ht="11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40"/>
      <c r="L317" s="40"/>
      <c r="M317" s="40"/>
      <c r="N317" s="40"/>
      <c r="O317" s="40"/>
    </row>
    <row r="318" spans="1:15" ht="11.25">
      <c r="A318" s="32" t="s">
        <v>683</v>
      </c>
      <c r="B318" s="32" t="s">
        <v>252</v>
      </c>
      <c r="C318" s="32" t="s">
        <v>253</v>
      </c>
      <c r="D318" s="32" t="s">
        <v>857</v>
      </c>
      <c r="E318" s="32"/>
      <c r="F318" s="34">
        <v>10628</v>
      </c>
      <c r="G318" s="34">
        <f>SUM(F318)</f>
        <v>10628</v>
      </c>
      <c r="H318" s="34"/>
      <c r="I318" s="34"/>
      <c r="J318" s="34"/>
      <c r="K318" s="35"/>
      <c r="L318" s="35"/>
      <c r="M318" s="35"/>
      <c r="N318" s="35"/>
      <c r="O318" s="35" t="s">
        <v>51</v>
      </c>
    </row>
    <row r="319" spans="1:15" ht="11.25">
      <c r="A319" s="32"/>
      <c r="B319" s="32"/>
      <c r="C319" s="32"/>
      <c r="D319" s="32"/>
      <c r="E319" s="32"/>
      <c r="F319" s="34"/>
      <c r="G319" s="34"/>
      <c r="H319" s="34"/>
      <c r="I319" s="34"/>
      <c r="J319" s="34"/>
      <c r="K319" s="35"/>
      <c r="L319" s="35"/>
      <c r="M319" s="35"/>
      <c r="N319" s="35"/>
      <c r="O319" s="35"/>
    </row>
    <row r="320" spans="1:15" ht="11.25">
      <c r="A320" s="32"/>
      <c r="B320" s="32"/>
      <c r="C320" s="32"/>
      <c r="D320" s="32"/>
      <c r="E320" s="32"/>
      <c r="F320" s="34"/>
      <c r="G320" s="34"/>
      <c r="H320" s="34"/>
      <c r="I320" s="34"/>
      <c r="J320" s="34"/>
      <c r="K320" s="35"/>
      <c r="L320" s="35"/>
      <c r="M320" s="35"/>
      <c r="N320" s="35"/>
      <c r="O320" s="35"/>
    </row>
    <row r="321" spans="1:15" ht="11.25">
      <c r="A321" s="32" t="s">
        <v>684</v>
      </c>
      <c r="B321" s="32" t="s">
        <v>152</v>
      </c>
      <c r="C321" s="32" t="s">
        <v>230</v>
      </c>
      <c r="D321" s="32" t="s">
        <v>858</v>
      </c>
      <c r="E321" s="32"/>
      <c r="F321" s="34">
        <v>150000</v>
      </c>
      <c r="G321" s="34">
        <f>SUM(F321)</f>
        <v>150000</v>
      </c>
      <c r="H321" s="34"/>
      <c r="I321" s="34"/>
      <c r="J321" s="34"/>
      <c r="K321" s="35"/>
      <c r="L321" s="35"/>
      <c r="M321" s="35"/>
      <c r="N321" s="35"/>
      <c r="O321" s="35" t="s">
        <v>51</v>
      </c>
    </row>
    <row r="322" spans="1:15" ht="11.25">
      <c r="A322" s="32"/>
      <c r="B322" s="32"/>
      <c r="C322" s="32"/>
      <c r="D322" s="32"/>
      <c r="E322" s="32"/>
      <c r="F322" s="34"/>
      <c r="G322" s="34"/>
      <c r="H322" s="34"/>
      <c r="I322" s="34"/>
      <c r="J322" s="34"/>
      <c r="K322" s="35"/>
      <c r="L322" s="35"/>
      <c r="M322" s="35"/>
      <c r="N322" s="35"/>
      <c r="O322" s="35"/>
    </row>
    <row r="323" spans="1:15" ht="11.25">
      <c r="A323" s="32"/>
      <c r="B323" s="32"/>
      <c r="C323" s="32"/>
      <c r="D323" s="32"/>
      <c r="E323" s="32"/>
      <c r="F323" s="34"/>
      <c r="G323" s="34"/>
      <c r="H323" s="34"/>
      <c r="I323" s="34"/>
      <c r="J323" s="34"/>
      <c r="K323" s="35"/>
      <c r="L323" s="35"/>
      <c r="M323" s="35"/>
      <c r="N323" s="35"/>
      <c r="O323" s="35"/>
    </row>
    <row r="324" spans="1:15" ht="11.25">
      <c r="A324" s="32" t="s">
        <v>685</v>
      </c>
      <c r="B324" s="32" t="s">
        <v>412</v>
      </c>
      <c r="C324" s="32" t="s">
        <v>221</v>
      </c>
      <c r="D324" s="32" t="s">
        <v>853</v>
      </c>
      <c r="E324" s="32"/>
      <c r="F324" s="34">
        <v>195732</v>
      </c>
      <c r="G324" s="34">
        <f>SUM(F324)</f>
        <v>195732</v>
      </c>
      <c r="H324" s="34"/>
      <c r="I324" s="34"/>
      <c r="J324" s="34"/>
      <c r="K324" s="35"/>
      <c r="L324" s="35"/>
      <c r="M324" s="35"/>
      <c r="N324" s="35"/>
      <c r="O324" s="35" t="s">
        <v>41</v>
      </c>
    </row>
    <row r="325" spans="1:15" ht="11.25">
      <c r="A325" s="32"/>
      <c r="B325" s="32"/>
      <c r="C325" s="32"/>
      <c r="D325" s="32"/>
      <c r="E325" s="32"/>
      <c r="F325" s="34"/>
      <c r="G325" s="34"/>
      <c r="H325" s="34"/>
      <c r="I325" s="34"/>
      <c r="J325" s="34"/>
      <c r="K325" s="35"/>
      <c r="L325" s="35"/>
      <c r="M325" s="35"/>
      <c r="N325" s="35"/>
      <c r="O325" s="35"/>
    </row>
    <row r="326" spans="1:15" ht="11.25">
      <c r="A326" s="32"/>
      <c r="B326" s="32"/>
      <c r="C326" s="32"/>
      <c r="D326" s="32"/>
      <c r="E326" s="32"/>
      <c r="F326" s="34"/>
      <c r="G326" s="34"/>
      <c r="H326" s="34"/>
      <c r="I326" s="34"/>
      <c r="J326" s="34"/>
      <c r="K326" s="35"/>
      <c r="L326" s="35"/>
      <c r="M326" s="35"/>
      <c r="N326" s="35"/>
      <c r="O326" s="35"/>
    </row>
    <row r="327" spans="1:15" ht="11.25">
      <c r="A327" s="32" t="s">
        <v>686</v>
      </c>
      <c r="B327" s="32" t="s">
        <v>477</v>
      </c>
      <c r="C327" s="32" t="s">
        <v>267</v>
      </c>
      <c r="D327" s="32" t="s">
        <v>826</v>
      </c>
      <c r="E327" s="32"/>
      <c r="F327" s="34">
        <v>10000</v>
      </c>
      <c r="G327" s="34">
        <f>SUM(F327)</f>
        <v>10000</v>
      </c>
      <c r="H327" s="34"/>
      <c r="I327" s="34"/>
      <c r="J327" s="34"/>
      <c r="K327" s="35"/>
      <c r="L327" s="35"/>
      <c r="M327" s="35"/>
      <c r="N327" s="35"/>
      <c r="O327" s="35" t="s">
        <v>51</v>
      </c>
    </row>
    <row r="328" spans="1:15" ht="11.25">
      <c r="A328" s="32"/>
      <c r="B328" s="32"/>
      <c r="C328" s="32"/>
      <c r="D328" s="32"/>
      <c r="E328" s="32"/>
      <c r="F328" s="34"/>
      <c r="G328" s="34"/>
      <c r="H328" s="34"/>
      <c r="I328" s="34"/>
      <c r="J328" s="34"/>
      <c r="K328" s="35"/>
      <c r="L328" s="35"/>
      <c r="M328" s="35"/>
      <c r="N328" s="35"/>
      <c r="O328" s="35"/>
    </row>
    <row r="329" spans="1:15" ht="11.25">
      <c r="A329" s="32"/>
      <c r="B329" s="32"/>
      <c r="C329" s="32"/>
      <c r="D329" s="32"/>
      <c r="E329" s="32"/>
      <c r="F329" s="34"/>
      <c r="G329" s="34"/>
      <c r="H329" s="34"/>
      <c r="I329" s="34"/>
      <c r="J329" s="34"/>
      <c r="K329" s="35"/>
      <c r="L329" s="35"/>
      <c r="M329" s="35"/>
      <c r="N329" s="35"/>
      <c r="O329" s="35"/>
    </row>
    <row r="330" spans="1:15" ht="11.25">
      <c r="A330" s="32" t="s">
        <v>687</v>
      </c>
      <c r="B330" s="32" t="s">
        <v>480</v>
      </c>
      <c r="C330" s="32" t="s">
        <v>243</v>
      </c>
      <c r="D330" s="32" t="s">
        <v>859</v>
      </c>
      <c r="E330" s="32"/>
      <c r="F330" s="34">
        <v>78000</v>
      </c>
      <c r="G330" s="34">
        <f>SUM(F330)</f>
        <v>78000</v>
      </c>
      <c r="H330" s="34"/>
      <c r="I330" s="34"/>
      <c r="J330" s="34"/>
      <c r="K330" s="35"/>
      <c r="L330" s="35"/>
      <c r="M330" s="35"/>
      <c r="N330" s="35"/>
      <c r="O330" s="35" t="s">
        <v>51</v>
      </c>
    </row>
    <row r="331" spans="1:15" ht="11.25">
      <c r="A331" s="32"/>
      <c r="B331" s="32"/>
      <c r="C331" s="32"/>
      <c r="D331" s="32"/>
      <c r="E331" s="32"/>
      <c r="F331" s="34"/>
      <c r="G331" s="34"/>
      <c r="H331" s="34"/>
      <c r="I331" s="34"/>
      <c r="J331" s="34"/>
      <c r="K331" s="35"/>
      <c r="L331" s="35"/>
      <c r="M331" s="35"/>
      <c r="N331" s="35"/>
      <c r="O331" s="35"/>
    </row>
    <row r="332" spans="1:15" ht="11.25">
      <c r="A332" s="32"/>
      <c r="B332" s="32"/>
      <c r="C332" s="32"/>
      <c r="D332" s="32"/>
      <c r="E332" s="32"/>
      <c r="F332" s="34"/>
      <c r="G332" s="34"/>
      <c r="H332" s="34"/>
      <c r="I332" s="34"/>
      <c r="J332" s="34"/>
      <c r="K332" s="35"/>
      <c r="L332" s="35"/>
      <c r="M332" s="35"/>
      <c r="N332" s="35"/>
      <c r="O332" s="35"/>
    </row>
    <row r="333" spans="1:15" ht="11.25">
      <c r="A333" s="32"/>
      <c r="B333" s="32"/>
      <c r="C333" s="32"/>
      <c r="D333" s="32"/>
      <c r="E333" s="32"/>
      <c r="F333" s="34"/>
      <c r="G333" s="34"/>
      <c r="H333" s="34"/>
      <c r="I333" s="34"/>
      <c r="J333" s="34"/>
      <c r="K333" s="35"/>
      <c r="L333" s="35"/>
      <c r="M333" s="35"/>
      <c r="N333" s="35"/>
      <c r="O333" s="35"/>
    </row>
    <row r="334" spans="1:15" ht="11.25">
      <c r="A334" s="32"/>
      <c r="B334" s="32"/>
      <c r="C334" s="32"/>
      <c r="D334" s="32"/>
      <c r="E334" s="32"/>
      <c r="F334" s="34"/>
      <c r="G334" s="34"/>
      <c r="H334" s="34"/>
      <c r="I334" s="34"/>
      <c r="J334" s="34"/>
      <c r="K334" s="35"/>
      <c r="L334" s="35"/>
      <c r="M334" s="35"/>
      <c r="N334" s="35"/>
      <c r="O334" s="35"/>
    </row>
    <row r="335" spans="1:15" ht="11.25">
      <c r="A335" s="32"/>
      <c r="B335" s="32"/>
      <c r="C335" s="32"/>
      <c r="D335" s="32"/>
      <c r="E335" s="32"/>
      <c r="F335" s="34"/>
      <c r="G335" s="34"/>
      <c r="H335" s="34"/>
      <c r="I335" s="34"/>
      <c r="J335" s="34"/>
      <c r="K335" s="35"/>
      <c r="L335" s="35"/>
      <c r="M335" s="35"/>
      <c r="N335" s="35"/>
      <c r="O335" s="35"/>
    </row>
    <row r="336" spans="1:15" ht="11.25">
      <c r="A336" s="32"/>
      <c r="B336" s="32"/>
      <c r="C336" s="32"/>
      <c r="D336" s="32"/>
      <c r="E336" s="32"/>
      <c r="F336" s="34"/>
      <c r="G336" s="34"/>
      <c r="H336" s="34"/>
      <c r="I336" s="34"/>
      <c r="J336" s="34"/>
      <c r="K336" s="35"/>
      <c r="L336" s="35"/>
      <c r="M336" s="35"/>
      <c r="N336" s="35"/>
      <c r="O336" s="35"/>
    </row>
    <row r="337" spans="1:15" ht="11.25">
      <c r="A337" s="32"/>
      <c r="B337" s="32"/>
      <c r="C337" s="32"/>
      <c r="D337" s="32"/>
      <c r="E337" s="32"/>
      <c r="F337" s="34"/>
      <c r="G337" s="34"/>
      <c r="H337" s="34"/>
      <c r="I337" s="34"/>
      <c r="J337" s="34"/>
      <c r="K337" s="35"/>
      <c r="L337" s="35"/>
      <c r="M337" s="35"/>
      <c r="N337" s="35"/>
      <c r="O337" s="35"/>
    </row>
    <row r="338" spans="1:15" ht="11.25">
      <c r="A338" s="32"/>
      <c r="B338" s="32"/>
      <c r="C338" s="32"/>
      <c r="D338" s="32"/>
      <c r="E338" s="32"/>
      <c r="F338" s="34"/>
      <c r="G338" s="34"/>
      <c r="H338" s="34"/>
      <c r="I338" s="34"/>
      <c r="J338" s="34"/>
      <c r="K338" s="35"/>
      <c r="L338" s="35"/>
      <c r="M338" s="35"/>
      <c r="N338" s="35"/>
      <c r="O338" s="35"/>
    </row>
    <row r="339" spans="1:15" ht="11.25">
      <c r="A339" s="32"/>
      <c r="B339" s="32"/>
      <c r="C339" s="32"/>
      <c r="D339" s="32"/>
      <c r="E339" s="32"/>
      <c r="F339" s="34"/>
      <c r="G339" s="34"/>
      <c r="H339" s="34"/>
      <c r="I339" s="34"/>
      <c r="J339" s="34"/>
      <c r="K339" s="35"/>
      <c r="L339" s="35"/>
      <c r="M339" s="35"/>
      <c r="N339" s="35"/>
      <c r="O339" s="35"/>
    </row>
    <row r="340" spans="1:15" ht="11.25">
      <c r="A340" s="32"/>
      <c r="B340" s="32"/>
      <c r="C340" s="32"/>
      <c r="D340" s="32"/>
      <c r="E340" s="32"/>
      <c r="F340" s="34"/>
      <c r="G340" s="34"/>
      <c r="H340" s="34"/>
      <c r="I340" s="34"/>
      <c r="J340" s="34"/>
      <c r="K340" s="35"/>
      <c r="L340" s="35"/>
      <c r="M340" s="35"/>
      <c r="N340" s="35"/>
      <c r="O340" s="35"/>
    </row>
    <row r="341" spans="1:15" ht="11.25">
      <c r="A341" s="32"/>
      <c r="B341" s="32"/>
      <c r="C341" s="32"/>
      <c r="D341" s="32"/>
      <c r="E341" s="32"/>
      <c r="F341" s="34"/>
      <c r="G341" s="34"/>
      <c r="H341" s="34"/>
      <c r="I341" s="34"/>
      <c r="J341" s="34"/>
      <c r="K341" s="35"/>
      <c r="L341" s="35"/>
      <c r="M341" s="35"/>
      <c r="N341" s="35"/>
      <c r="O341" s="35"/>
    </row>
    <row r="342" spans="1:15" ht="11.25">
      <c r="A342" s="32"/>
      <c r="B342" s="32"/>
      <c r="C342" s="32"/>
      <c r="D342" s="32"/>
      <c r="E342" s="32"/>
      <c r="F342" s="34"/>
      <c r="G342" s="34"/>
      <c r="H342" s="34"/>
      <c r="I342" s="34"/>
      <c r="J342" s="34"/>
      <c r="K342" s="35"/>
      <c r="L342" s="35"/>
      <c r="M342" s="35"/>
      <c r="N342" s="35"/>
      <c r="O342" s="35"/>
    </row>
    <row r="343" spans="1:15" ht="11.25">
      <c r="A343" s="32"/>
      <c r="B343" s="32"/>
      <c r="C343" s="32"/>
      <c r="D343" s="32"/>
      <c r="E343" s="32"/>
      <c r="F343" s="34"/>
      <c r="G343" s="34"/>
      <c r="H343" s="34"/>
      <c r="I343" s="34"/>
      <c r="J343" s="34"/>
      <c r="K343" s="35"/>
      <c r="L343" s="35"/>
      <c r="M343" s="35"/>
      <c r="N343" s="35"/>
      <c r="O343" s="35"/>
    </row>
    <row r="344" spans="1:15" ht="11.25">
      <c r="A344" s="32"/>
      <c r="B344" s="32"/>
      <c r="C344" s="32"/>
      <c r="D344" s="32"/>
      <c r="E344" s="32"/>
      <c r="F344" s="34"/>
      <c r="G344" s="34"/>
      <c r="H344" s="34"/>
      <c r="I344" s="34"/>
      <c r="J344" s="34"/>
      <c r="K344" s="35"/>
      <c r="L344" s="35"/>
      <c r="M344" s="35"/>
      <c r="N344" s="35"/>
      <c r="O344" s="35"/>
    </row>
    <row r="345" spans="1:15" ht="11.25">
      <c r="A345" s="32"/>
      <c r="B345" s="32"/>
      <c r="C345" s="32"/>
      <c r="D345" s="32"/>
      <c r="E345" s="32"/>
      <c r="F345" s="34"/>
      <c r="G345" s="34"/>
      <c r="H345" s="34"/>
      <c r="I345" s="34"/>
      <c r="J345" s="34"/>
      <c r="K345" s="35"/>
      <c r="L345" s="35"/>
      <c r="M345" s="35"/>
      <c r="N345" s="35"/>
      <c r="O345" s="35"/>
    </row>
    <row r="346" spans="1:15" ht="11.25">
      <c r="A346" s="32"/>
      <c r="B346" s="32"/>
      <c r="C346" s="32"/>
      <c r="D346" s="32"/>
      <c r="E346" s="32"/>
      <c r="F346" s="34"/>
      <c r="G346" s="34"/>
      <c r="H346" s="34"/>
      <c r="I346" s="34"/>
      <c r="J346" s="34"/>
      <c r="K346" s="35"/>
      <c r="L346" s="35"/>
      <c r="M346" s="35"/>
      <c r="N346" s="35"/>
      <c r="O346" s="35"/>
    </row>
    <row r="347" spans="1:15" ht="11.25">
      <c r="A347" s="32"/>
      <c r="B347" s="32"/>
      <c r="C347" s="32"/>
      <c r="D347" s="32"/>
      <c r="E347" s="32"/>
      <c r="F347" s="34"/>
      <c r="G347" s="34"/>
      <c r="H347" s="34"/>
      <c r="I347" s="34"/>
      <c r="J347" s="34"/>
      <c r="K347" s="35"/>
      <c r="L347" s="35"/>
      <c r="M347" s="35"/>
      <c r="N347" s="35"/>
      <c r="O347" s="35"/>
    </row>
    <row r="348" spans="1:15" ht="11.25">
      <c r="A348" s="32"/>
      <c r="B348" s="32"/>
      <c r="C348" s="32"/>
      <c r="D348" s="32"/>
      <c r="E348" s="32"/>
      <c r="F348" s="34"/>
      <c r="G348" s="34"/>
      <c r="H348" s="34"/>
      <c r="I348" s="34"/>
      <c r="J348" s="34"/>
      <c r="K348" s="35"/>
      <c r="L348" s="35"/>
      <c r="M348" s="35"/>
      <c r="N348" s="35"/>
      <c r="O348" s="35"/>
    </row>
    <row r="349" spans="1:15" ht="11.25">
      <c r="A349" s="32"/>
      <c r="B349" s="32"/>
      <c r="C349" s="32"/>
      <c r="D349" s="32"/>
      <c r="E349" s="32"/>
      <c r="F349" s="34"/>
      <c r="G349" s="34"/>
      <c r="H349" s="34"/>
      <c r="I349" s="34"/>
      <c r="J349" s="34"/>
      <c r="K349" s="35"/>
      <c r="L349" s="35"/>
      <c r="M349" s="35"/>
      <c r="N349" s="35"/>
      <c r="O349" s="35"/>
    </row>
    <row r="350" spans="1:15" ht="11.25">
      <c r="A350" s="32"/>
      <c r="B350" s="32"/>
      <c r="C350" s="32"/>
      <c r="D350" s="32"/>
      <c r="E350" s="32"/>
      <c r="F350" s="34"/>
      <c r="G350" s="34"/>
      <c r="H350" s="34"/>
      <c r="I350" s="34"/>
      <c r="J350" s="34"/>
      <c r="K350" s="35"/>
      <c r="L350" s="35"/>
      <c r="M350" s="35"/>
      <c r="N350" s="35"/>
      <c r="O350" s="35"/>
    </row>
    <row r="351" spans="1:15" ht="11.25">
      <c r="A351" s="38"/>
      <c r="B351" s="38"/>
      <c r="C351" s="38"/>
      <c r="D351" s="38"/>
      <c r="E351" s="38"/>
      <c r="F351" s="41"/>
      <c r="G351" s="41"/>
      <c r="H351" s="41"/>
      <c r="I351" s="41"/>
      <c r="J351" s="41"/>
      <c r="K351" s="42"/>
      <c r="L351" s="42"/>
      <c r="M351" s="42"/>
      <c r="N351" s="42"/>
      <c r="O351" s="42"/>
    </row>
    <row r="352" spans="2:10" ht="11.25">
      <c r="B352" s="51" t="s">
        <v>34</v>
      </c>
      <c r="F352" s="73">
        <f>SUM(F317:F351)</f>
        <v>444360</v>
      </c>
      <c r="G352" s="73">
        <f>SUM(G317:G351)</f>
        <v>444360</v>
      </c>
      <c r="H352" s="73"/>
      <c r="I352" s="73"/>
      <c r="J352" s="73"/>
    </row>
    <row r="353" spans="2:10" ht="11.25">
      <c r="B353" s="51" t="s">
        <v>26</v>
      </c>
      <c r="F353" s="74">
        <f>F172+F232+F292+F352</f>
        <v>7570496</v>
      </c>
      <c r="G353" s="74">
        <f>G172+G232+G292+G352</f>
        <v>6502191</v>
      </c>
      <c r="H353" s="74"/>
      <c r="I353" s="74"/>
      <c r="J353" s="74">
        <f>J172+J232+J292+J352</f>
        <v>1068305</v>
      </c>
    </row>
    <row r="354" spans="2:10" ht="11.25">
      <c r="B354" s="51" t="s">
        <v>27</v>
      </c>
      <c r="F354" s="75"/>
      <c r="G354" s="75"/>
      <c r="H354" s="75"/>
      <c r="I354" s="75"/>
      <c r="J354" s="75"/>
    </row>
    <row r="358" spans="11:14" ht="11.25">
      <c r="K358" s="97"/>
      <c r="L358" s="97"/>
      <c r="M358" s="97"/>
      <c r="N358" s="97"/>
    </row>
    <row r="359" spans="2:14" ht="11.25">
      <c r="B359" s="97" t="s">
        <v>28</v>
      </c>
      <c r="C359" s="97"/>
      <c r="D359" s="97"/>
      <c r="K359" s="97" t="s">
        <v>79</v>
      </c>
      <c r="L359" s="97"/>
      <c r="M359" s="97"/>
      <c r="N359" s="97"/>
    </row>
    <row r="360" spans="2:14" ht="11.25">
      <c r="B360" s="97" t="s">
        <v>29</v>
      </c>
      <c r="C360" s="97"/>
      <c r="D360" s="97"/>
      <c r="K360" s="97" t="s">
        <v>31</v>
      </c>
      <c r="L360" s="97"/>
      <c r="M360" s="97"/>
      <c r="N360" s="97"/>
    </row>
    <row r="361" spans="2:14" ht="11.25">
      <c r="B361" s="44"/>
      <c r="C361" s="44"/>
      <c r="D361" s="44"/>
      <c r="K361" s="44"/>
      <c r="L361" s="44"/>
      <c r="M361" s="44"/>
      <c r="N361" s="44"/>
    </row>
    <row r="362" spans="1:15" ht="11.25">
      <c r="A362" s="97" t="s">
        <v>33</v>
      </c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11.25">
      <c r="A363" s="97" t="s">
        <v>23</v>
      </c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1:15" ht="11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98" t="s">
        <v>24</v>
      </c>
      <c r="N364" s="99"/>
      <c r="O364" s="51"/>
    </row>
    <row r="365" spans="1:15" ht="11.25">
      <c r="A365" s="97" t="s">
        <v>80</v>
      </c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1:15" ht="11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1:15" ht="11.25">
      <c r="A367" s="97" t="s">
        <v>0</v>
      </c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15" ht="11.2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</row>
    <row r="369" spans="1:15" ht="11.25">
      <c r="A369" s="57" t="s">
        <v>32</v>
      </c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</row>
    <row r="370" spans="1:15" ht="11.25">
      <c r="A370" s="57" t="s">
        <v>35</v>
      </c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</row>
    <row r="371" ht="11.25">
      <c r="A371" s="57" t="s">
        <v>25</v>
      </c>
    </row>
    <row r="372" spans="1:15" ht="11.25">
      <c r="A372" s="58" t="s">
        <v>14</v>
      </c>
      <c r="B372" s="59" t="s">
        <v>439</v>
      </c>
      <c r="C372" s="60"/>
      <c r="D372" s="58"/>
      <c r="E372" s="60"/>
      <c r="F372" s="58"/>
      <c r="G372" s="61"/>
      <c r="H372" s="61"/>
      <c r="I372" s="61"/>
      <c r="J372" s="60"/>
      <c r="K372" s="100" t="s">
        <v>17</v>
      </c>
      <c r="L372" s="101"/>
      <c r="M372" s="101"/>
      <c r="N372" s="102"/>
      <c r="O372" s="62"/>
    </row>
    <row r="373" spans="1:15" ht="11.25">
      <c r="A373" s="63"/>
      <c r="B373" s="64"/>
      <c r="C373" s="65"/>
      <c r="D373" s="106" t="s">
        <v>15</v>
      </c>
      <c r="E373" s="107"/>
      <c r="F373" s="106" t="s">
        <v>16</v>
      </c>
      <c r="G373" s="108"/>
      <c r="H373" s="108"/>
      <c r="I373" s="108"/>
      <c r="J373" s="107"/>
      <c r="K373" s="103"/>
      <c r="L373" s="104"/>
      <c r="M373" s="104"/>
      <c r="N373" s="105"/>
      <c r="O373" s="66" t="s">
        <v>20</v>
      </c>
    </row>
    <row r="374" spans="1:15" ht="11.25">
      <c r="A374" s="67" t="s">
        <v>440</v>
      </c>
      <c r="B374" s="68"/>
      <c r="C374" s="69"/>
      <c r="D374" s="67"/>
      <c r="E374" s="69"/>
      <c r="F374" s="67"/>
      <c r="G374" s="68"/>
      <c r="H374" s="68"/>
      <c r="I374" s="68"/>
      <c r="J374" s="69"/>
      <c r="K374" s="98" t="s">
        <v>18</v>
      </c>
      <c r="L374" s="99"/>
      <c r="M374" s="98" t="s">
        <v>19</v>
      </c>
      <c r="N374" s="99"/>
      <c r="O374" s="66" t="s">
        <v>21</v>
      </c>
    </row>
    <row r="375" spans="1:15" ht="11.25">
      <c r="A375" s="70"/>
      <c r="B375" s="70"/>
      <c r="C375" s="70"/>
      <c r="D375" s="70" t="s">
        <v>3</v>
      </c>
      <c r="E375" s="70" t="s">
        <v>5</v>
      </c>
      <c r="F375" s="70"/>
      <c r="G375" s="70"/>
      <c r="H375" s="70"/>
      <c r="I375" s="70"/>
      <c r="J375" s="70"/>
      <c r="K375" s="70" t="s">
        <v>10</v>
      </c>
      <c r="L375" s="70"/>
      <c r="M375" s="70"/>
      <c r="N375" s="70"/>
      <c r="O375" s="66" t="s">
        <v>22</v>
      </c>
    </row>
    <row r="376" spans="1:15" ht="11.25">
      <c r="A376" s="71" t="s">
        <v>30</v>
      </c>
      <c r="B376" s="71" t="s">
        <v>1</v>
      </c>
      <c r="C376" s="71" t="s">
        <v>2</v>
      </c>
      <c r="D376" s="71" t="s">
        <v>4</v>
      </c>
      <c r="E376" s="71" t="s">
        <v>4</v>
      </c>
      <c r="F376" s="71" t="s">
        <v>46</v>
      </c>
      <c r="G376" s="71" t="s">
        <v>6</v>
      </c>
      <c r="H376" s="71" t="s">
        <v>8</v>
      </c>
      <c r="I376" s="71" t="s">
        <v>7</v>
      </c>
      <c r="J376" s="71" t="s">
        <v>488</v>
      </c>
      <c r="K376" s="71" t="s">
        <v>11</v>
      </c>
      <c r="L376" s="71" t="s">
        <v>12</v>
      </c>
      <c r="M376" s="71" t="s">
        <v>13</v>
      </c>
      <c r="N376" s="71" t="s">
        <v>12</v>
      </c>
      <c r="O376" s="72"/>
    </row>
    <row r="377" spans="1:15" ht="11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40"/>
      <c r="L377" s="40"/>
      <c r="M377" s="40"/>
      <c r="N377" s="40"/>
      <c r="O377" s="40"/>
    </row>
    <row r="378" spans="1:15" ht="11.25">
      <c r="A378" s="32"/>
      <c r="B378" s="45" t="s">
        <v>443</v>
      </c>
      <c r="C378" s="32"/>
      <c r="D378" s="32"/>
      <c r="E378" s="32"/>
      <c r="F378" s="34"/>
      <c r="G378" s="34"/>
      <c r="H378" s="34"/>
      <c r="I378" s="34"/>
      <c r="J378" s="34"/>
      <c r="K378" s="35"/>
      <c r="L378" s="35"/>
      <c r="M378" s="35"/>
      <c r="N378" s="35"/>
      <c r="O378" s="35"/>
    </row>
    <row r="379" spans="1:15" ht="11.25">
      <c r="A379" s="32" t="s">
        <v>688</v>
      </c>
      <c r="B379" s="32" t="s">
        <v>73</v>
      </c>
      <c r="C379" s="32" t="s">
        <v>50</v>
      </c>
      <c r="D379" s="32" t="s">
        <v>860</v>
      </c>
      <c r="E379" s="32"/>
      <c r="F379" s="34">
        <v>311673</v>
      </c>
      <c r="G379" s="34">
        <f>SUM(F379)</f>
        <v>311673</v>
      </c>
      <c r="H379" s="34"/>
      <c r="I379" s="34"/>
      <c r="J379" s="34"/>
      <c r="K379" s="35"/>
      <c r="L379" s="35"/>
      <c r="M379" s="35"/>
      <c r="N379" s="35"/>
      <c r="O379" s="35" t="s">
        <v>41</v>
      </c>
    </row>
    <row r="380" spans="1:15" ht="11.25">
      <c r="A380" s="32"/>
      <c r="B380" s="32"/>
      <c r="C380" s="32"/>
      <c r="D380" s="32"/>
      <c r="E380" s="32"/>
      <c r="F380" s="34"/>
      <c r="G380" s="34"/>
      <c r="H380" s="34"/>
      <c r="I380" s="34"/>
      <c r="J380" s="34"/>
      <c r="K380" s="35"/>
      <c r="L380" s="35"/>
      <c r="M380" s="35"/>
      <c r="N380" s="35"/>
      <c r="O380" s="35"/>
    </row>
    <row r="381" spans="1:15" ht="11.25">
      <c r="A381" s="32"/>
      <c r="B381" s="32"/>
      <c r="C381" s="32"/>
      <c r="D381" s="32"/>
      <c r="E381" s="32"/>
      <c r="F381" s="34"/>
      <c r="G381" s="34"/>
      <c r="H381" s="34"/>
      <c r="I381" s="34"/>
      <c r="J381" s="34"/>
      <c r="K381" s="35"/>
      <c r="L381" s="35"/>
      <c r="M381" s="35"/>
      <c r="N381" s="35"/>
      <c r="O381" s="35"/>
    </row>
    <row r="382" spans="1:15" ht="11.25">
      <c r="A382" s="32" t="s">
        <v>689</v>
      </c>
      <c r="B382" s="32" t="s">
        <v>137</v>
      </c>
      <c r="C382" s="32" t="s">
        <v>138</v>
      </c>
      <c r="D382" s="32" t="s">
        <v>861</v>
      </c>
      <c r="E382" s="32"/>
      <c r="F382" s="34">
        <v>90955</v>
      </c>
      <c r="G382" s="34">
        <f>SUM(F382)</f>
        <v>90955</v>
      </c>
      <c r="H382" s="34"/>
      <c r="I382" s="34"/>
      <c r="J382" s="34"/>
      <c r="K382" s="35"/>
      <c r="L382" s="35"/>
      <c r="M382" s="35"/>
      <c r="N382" s="35"/>
      <c r="O382" s="35" t="s">
        <v>51</v>
      </c>
    </row>
    <row r="383" spans="1:15" ht="11.25">
      <c r="A383" s="32"/>
      <c r="B383" s="32"/>
      <c r="C383" s="32"/>
      <c r="D383" s="32"/>
      <c r="E383" s="32"/>
      <c r="F383" s="34"/>
      <c r="G383" s="34"/>
      <c r="H383" s="34"/>
      <c r="I383" s="34"/>
      <c r="J383" s="34"/>
      <c r="K383" s="35"/>
      <c r="L383" s="35"/>
      <c r="M383" s="35"/>
      <c r="N383" s="35"/>
      <c r="O383" s="35"/>
    </row>
    <row r="384" spans="1:15" ht="11.25">
      <c r="A384" s="32"/>
      <c r="B384" s="32"/>
      <c r="C384" s="32"/>
      <c r="D384" s="32"/>
      <c r="E384" s="32"/>
      <c r="F384" s="34"/>
      <c r="G384" s="34"/>
      <c r="H384" s="34"/>
      <c r="I384" s="34"/>
      <c r="J384" s="34"/>
      <c r="K384" s="35"/>
      <c r="L384" s="35"/>
      <c r="M384" s="35"/>
      <c r="N384" s="35"/>
      <c r="O384" s="35"/>
    </row>
    <row r="385" spans="1:15" ht="11.25">
      <c r="A385" s="32" t="s">
        <v>690</v>
      </c>
      <c r="B385" s="32" t="s">
        <v>158</v>
      </c>
      <c r="C385" s="32" t="s">
        <v>159</v>
      </c>
      <c r="D385" s="32" t="s">
        <v>862</v>
      </c>
      <c r="E385" s="32"/>
      <c r="F385" s="34">
        <v>221418</v>
      </c>
      <c r="G385" s="34">
        <f>SUM(F385*50%)</f>
        <v>110709</v>
      </c>
      <c r="H385" s="34"/>
      <c r="I385" s="34"/>
      <c r="J385" s="34">
        <f>SUM(F385*50%)</f>
        <v>110709</v>
      </c>
      <c r="K385" s="35"/>
      <c r="L385" s="35"/>
      <c r="M385" s="35"/>
      <c r="N385" s="35"/>
      <c r="O385" s="35" t="s">
        <v>41</v>
      </c>
    </row>
    <row r="386" spans="1:15" ht="11.25">
      <c r="A386" s="32"/>
      <c r="B386" s="32"/>
      <c r="C386" s="32"/>
      <c r="D386" s="32"/>
      <c r="E386" s="32"/>
      <c r="F386" s="34"/>
      <c r="G386" s="34"/>
      <c r="H386" s="34"/>
      <c r="I386" s="34"/>
      <c r="J386" s="34"/>
      <c r="K386" s="35"/>
      <c r="L386" s="35"/>
      <c r="M386" s="35"/>
      <c r="N386" s="35"/>
      <c r="O386" s="35"/>
    </row>
    <row r="387" spans="1:15" ht="11.25">
      <c r="A387" s="32"/>
      <c r="B387" s="32"/>
      <c r="C387" s="32"/>
      <c r="D387" s="32"/>
      <c r="E387" s="32"/>
      <c r="F387" s="34"/>
      <c r="G387" s="34"/>
      <c r="H387" s="34"/>
      <c r="I387" s="34"/>
      <c r="J387" s="34"/>
      <c r="K387" s="35"/>
      <c r="L387" s="35"/>
      <c r="M387" s="35"/>
      <c r="N387" s="35"/>
      <c r="O387" s="35"/>
    </row>
    <row r="388" spans="1:15" ht="11.25">
      <c r="A388" s="32" t="s">
        <v>691</v>
      </c>
      <c r="B388" s="32" t="s">
        <v>174</v>
      </c>
      <c r="C388" s="32" t="s">
        <v>175</v>
      </c>
      <c r="D388" s="32" t="s">
        <v>863</v>
      </c>
      <c r="E388" s="32"/>
      <c r="F388" s="34">
        <v>297844</v>
      </c>
      <c r="G388" s="34">
        <f>SUM(F388)</f>
        <v>297844</v>
      </c>
      <c r="H388" s="34"/>
      <c r="I388" s="34"/>
      <c r="J388" s="34"/>
      <c r="K388" s="35"/>
      <c r="L388" s="35"/>
      <c r="M388" s="35"/>
      <c r="N388" s="35"/>
      <c r="O388" s="35" t="s">
        <v>41</v>
      </c>
    </row>
    <row r="389" spans="1:15" ht="11.25">
      <c r="A389" s="32"/>
      <c r="B389" s="32"/>
      <c r="C389" s="32"/>
      <c r="D389" s="32"/>
      <c r="E389" s="32"/>
      <c r="F389" s="34"/>
      <c r="G389" s="34"/>
      <c r="H389" s="34"/>
      <c r="I389" s="34"/>
      <c r="J389" s="34"/>
      <c r="K389" s="35"/>
      <c r="L389" s="35"/>
      <c r="M389" s="35"/>
      <c r="N389" s="35"/>
      <c r="O389" s="35"/>
    </row>
    <row r="390" spans="1:15" ht="11.25">
      <c r="A390" s="32"/>
      <c r="B390" s="32"/>
      <c r="C390" s="32"/>
      <c r="D390" s="32"/>
      <c r="E390" s="32"/>
      <c r="F390" s="34"/>
      <c r="G390" s="34"/>
      <c r="H390" s="34"/>
      <c r="I390" s="34"/>
      <c r="J390" s="34"/>
      <c r="K390" s="35"/>
      <c r="L390" s="35"/>
      <c r="M390" s="35"/>
      <c r="N390" s="35"/>
      <c r="O390" s="35"/>
    </row>
    <row r="391" spans="1:20" ht="12.75">
      <c r="A391" s="32" t="s">
        <v>692</v>
      </c>
      <c r="B391" s="32" t="s">
        <v>188</v>
      </c>
      <c r="C391" s="32" t="s">
        <v>100</v>
      </c>
      <c r="D391" s="32" t="s">
        <v>121</v>
      </c>
      <c r="E391" s="32"/>
      <c r="F391" s="34">
        <v>285823</v>
      </c>
      <c r="G391" s="34">
        <f>SUM(F391)</f>
        <v>285823</v>
      </c>
      <c r="H391" s="34"/>
      <c r="I391" s="34"/>
      <c r="J391" s="34"/>
      <c r="K391" s="35"/>
      <c r="L391" s="35"/>
      <c r="M391" s="35"/>
      <c r="N391" s="35"/>
      <c r="O391" s="35" t="s">
        <v>41</v>
      </c>
      <c r="P391" s="76"/>
      <c r="Q391" s="76"/>
      <c r="R391" s="76"/>
      <c r="S391" s="76"/>
      <c r="T391" s="76"/>
    </row>
    <row r="392" spans="1:15" ht="11.25">
      <c r="A392" s="32"/>
      <c r="B392" s="32"/>
      <c r="C392" s="32"/>
      <c r="D392" s="32"/>
      <c r="E392" s="32"/>
      <c r="F392" s="34"/>
      <c r="G392" s="34"/>
      <c r="H392" s="34"/>
      <c r="I392" s="34"/>
      <c r="J392" s="34"/>
      <c r="K392" s="35"/>
      <c r="L392" s="35"/>
      <c r="M392" s="35"/>
      <c r="N392" s="35"/>
      <c r="O392" s="35"/>
    </row>
    <row r="393" spans="1:15" ht="11.25">
      <c r="A393" s="32"/>
      <c r="B393" s="32"/>
      <c r="C393" s="32"/>
      <c r="D393" s="32"/>
      <c r="E393" s="32"/>
      <c r="F393" s="34"/>
      <c r="G393" s="34"/>
      <c r="H393" s="34"/>
      <c r="I393" s="34"/>
      <c r="J393" s="34"/>
      <c r="K393" s="35"/>
      <c r="L393" s="35"/>
      <c r="M393" s="35"/>
      <c r="N393" s="35"/>
      <c r="O393" s="35"/>
    </row>
    <row r="394" spans="1:15" ht="11.25">
      <c r="A394" s="32" t="s">
        <v>695</v>
      </c>
      <c r="B394" s="32" t="s">
        <v>202</v>
      </c>
      <c r="C394" s="32" t="s">
        <v>36</v>
      </c>
      <c r="D394" s="32" t="s">
        <v>864</v>
      </c>
      <c r="E394" s="32"/>
      <c r="F394" s="34">
        <v>307645</v>
      </c>
      <c r="G394" s="34">
        <f>SUM(F394)</f>
        <v>307645</v>
      </c>
      <c r="H394" s="34"/>
      <c r="I394" s="34"/>
      <c r="J394" s="34"/>
      <c r="K394" s="35"/>
      <c r="L394" s="35"/>
      <c r="M394" s="35"/>
      <c r="N394" s="35"/>
      <c r="O394" s="35" t="s">
        <v>41</v>
      </c>
    </row>
    <row r="395" spans="1:15" ht="11.25">
      <c r="A395" s="32"/>
      <c r="B395" s="32"/>
      <c r="C395" s="32"/>
      <c r="D395" s="32"/>
      <c r="E395" s="32"/>
      <c r="F395" s="34"/>
      <c r="G395" s="34"/>
      <c r="H395" s="34"/>
      <c r="I395" s="34"/>
      <c r="J395" s="34"/>
      <c r="K395" s="35"/>
      <c r="L395" s="35"/>
      <c r="M395" s="35"/>
      <c r="N395" s="35"/>
      <c r="O395" s="35"/>
    </row>
    <row r="396" spans="1:15" ht="11.25">
      <c r="A396" s="32"/>
      <c r="B396" s="32"/>
      <c r="C396" s="32"/>
      <c r="D396" s="32"/>
      <c r="E396" s="32"/>
      <c r="F396" s="34"/>
      <c r="G396" s="34"/>
      <c r="H396" s="34"/>
      <c r="I396" s="34"/>
      <c r="J396" s="34"/>
      <c r="K396" s="35"/>
      <c r="L396" s="35"/>
      <c r="M396" s="35"/>
      <c r="N396" s="35"/>
      <c r="O396" s="35"/>
    </row>
    <row r="397" spans="1:15" ht="11.25">
      <c r="A397" s="32" t="s">
        <v>693</v>
      </c>
      <c r="B397" s="32" t="s">
        <v>214</v>
      </c>
      <c r="C397" s="32" t="s">
        <v>86</v>
      </c>
      <c r="D397" s="32" t="s">
        <v>865</v>
      </c>
      <c r="E397" s="32"/>
      <c r="F397" s="34">
        <v>277109</v>
      </c>
      <c r="G397" s="34">
        <f>SUM(F397)</f>
        <v>277109</v>
      </c>
      <c r="H397" s="34"/>
      <c r="I397" s="34"/>
      <c r="J397" s="46" t="s">
        <v>881</v>
      </c>
      <c r="K397" s="35"/>
      <c r="L397" s="35"/>
      <c r="M397" s="35"/>
      <c r="N397" s="35"/>
      <c r="O397" s="35" t="s">
        <v>41</v>
      </c>
    </row>
    <row r="398" spans="1:15" ht="11.25">
      <c r="A398" s="32"/>
      <c r="B398" s="32"/>
      <c r="C398" s="32"/>
      <c r="D398" s="32"/>
      <c r="E398" s="32"/>
      <c r="F398" s="34"/>
      <c r="G398" s="34"/>
      <c r="H398" s="34"/>
      <c r="I398" s="34"/>
      <c r="J398" s="34"/>
      <c r="K398" s="35"/>
      <c r="L398" s="35"/>
      <c r="M398" s="35"/>
      <c r="N398" s="35"/>
      <c r="O398" s="35"/>
    </row>
    <row r="399" spans="1:15" ht="11.25">
      <c r="A399" s="32"/>
      <c r="B399" s="32"/>
      <c r="C399" s="32"/>
      <c r="D399" s="32"/>
      <c r="E399" s="32"/>
      <c r="F399" s="34"/>
      <c r="G399" s="34"/>
      <c r="H399" s="34"/>
      <c r="I399" s="34"/>
      <c r="J399" s="34"/>
      <c r="K399" s="35"/>
      <c r="L399" s="35"/>
      <c r="M399" s="35"/>
      <c r="N399" s="35"/>
      <c r="O399" s="35"/>
    </row>
    <row r="400" spans="1:15" ht="11.25">
      <c r="A400" s="32" t="s">
        <v>694</v>
      </c>
      <c r="B400" s="32" t="s">
        <v>220</v>
      </c>
      <c r="C400" s="32" t="s">
        <v>221</v>
      </c>
      <c r="D400" s="32" t="s">
        <v>866</v>
      </c>
      <c r="E400" s="32"/>
      <c r="F400" s="34">
        <v>20450</v>
      </c>
      <c r="G400" s="34">
        <f>SUM(F400)</f>
        <v>20450</v>
      </c>
      <c r="H400" s="34"/>
      <c r="I400" s="34"/>
      <c r="J400" s="34"/>
      <c r="K400" s="35"/>
      <c r="L400" s="35"/>
      <c r="M400" s="35"/>
      <c r="N400" s="35"/>
      <c r="O400" s="35" t="s">
        <v>51</v>
      </c>
    </row>
    <row r="401" spans="1:15" ht="11.25">
      <c r="A401" s="32"/>
      <c r="B401" s="32"/>
      <c r="C401" s="32"/>
      <c r="D401" s="32"/>
      <c r="E401" s="32"/>
      <c r="F401" s="34"/>
      <c r="G401" s="34"/>
      <c r="H401" s="34"/>
      <c r="I401" s="34"/>
      <c r="J401" s="34"/>
      <c r="K401" s="35"/>
      <c r="L401" s="35"/>
      <c r="M401" s="35"/>
      <c r="N401" s="35"/>
      <c r="O401" s="35"/>
    </row>
    <row r="402" spans="1:15" ht="11.25">
      <c r="A402" s="32"/>
      <c r="B402" s="32"/>
      <c r="C402" s="32"/>
      <c r="D402" s="32"/>
      <c r="E402" s="32"/>
      <c r="F402" s="34"/>
      <c r="G402" s="34"/>
      <c r="H402" s="34"/>
      <c r="I402" s="34"/>
      <c r="J402" s="34"/>
      <c r="K402" s="35"/>
      <c r="L402" s="35"/>
      <c r="M402" s="35"/>
      <c r="N402" s="35"/>
      <c r="O402" s="35"/>
    </row>
    <row r="403" spans="1:15" ht="11.25">
      <c r="A403" s="32" t="s">
        <v>696</v>
      </c>
      <c r="B403" s="32" t="s">
        <v>509</v>
      </c>
      <c r="C403" s="32" t="s">
        <v>37</v>
      </c>
      <c r="D403" s="32" t="s">
        <v>867</v>
      </c>
      <c r="E403" s="32"/>
      <c r="F403" s="34">
        <v>15000</v>
      </c>
      <c r="G403" s="34">
        <f>SUM(F403)</f>
        <v>15000</v>
      </c>
      <c r="H403" s="34"/>
      <c r="I403" s="34"/>
      <c r="J403" s="34"/>
      <c r="K403" s="35"/>
      <c r="L403" s="35"/>
      <c r="M403" s="35"/>
      <c r="N403" s="35"/>
      <c r="O403" s="35" t="s">
        <v>51</v>
      </c>
    </row>
    <row r="404" spans="1:15" ht="11.25">
      <c r="A404" s="32"/>
      <c r="B404" s="32"/>
      <c r="C404" s="32"/>
      <c r="D404" s="32"/>
      <c r="E404" s="32"/>
      <c r="F404" s="34"/>
      <c r="G404" s="34"/>
      <c r="H404" s="34"/>
      <c r="I404" s="34"/>
      <c r="J404" s="34"/>
      <c r="K404" s="35"/>
      <c r="L404" s="35"/>
      <c r="M404" s="35"/>
      <c r="N404" s="35"/>
      <c r="O404" s="35"/>
    </row>
    <row r="405" spans="1:15" ht="11.25">
      <c r="A405" s="32"/>
      <c r="B405" s="32"/>
      <c r="C405" s="32"/>
      <c r="D405" s="32"/>
      <c r="E405" s="32"/>
      <c r="F405" s="34"/>
      <c r="G405" s="34"/>
      <c r="H405" s="34"/>
      <c r="I405" s="34"/>
      <c r="J405" s="34"/>
      <c r="K405" s="35"/>
      <c r="L405" s="35"/>
      <c r="M405" s="35"/>
      <c r="N405" s="35"/>
      <c r="O405" s="35"/>
    </row>
    <row r="406" spans="1:15" ht="11.25">
      <c r="A406" s="32" t="s">
        <v>697</v>
      </c>
      <c r="B406" s="32" t="s">
        <v>261</v>
      </c>
      <c r="C406" s="32" t="s">
        <v>200</v>
      </c>
      <c r="D406" s="32" t="s">
        <v>820</v>
      </c>
      <c r="E406" s="32"/>
      <c r="F406" s="34">
        <v>111749</v>
      </c>
      <c r="G406" s="34">
        <f>SUM(F406)</f>
        <v>111749</v>
      </c>
      <c r="H406" s="34"/>
      <c r="I406" s="34"/>
      <c r="J406" s="34"/>
      <c r="K406" s="35"/>
      <c r="L406" s="35"/>
      <c r="M406" s="35"/>
      <c r="N406" s="35"/>
      <c r="O406" s="35" t="s">
        <v>41</v>
      </c>
    </row>
    <row r="407" spans="1:15" ht="11.25">
      <c r="A407" s="32"/>
      <c r="B407" s="32"/>
      <c r="C407" s="32"/>
      <c r="D407" s="32"/>
      <c r="E407" s="32"/>
      <c r="F407" s="34"/>
      <c r="G407" s="34"/>
      <c r="H407" s="34"/>
      <c r="I407" s="34"/>
      <c r="J407" s="34"/>
      <c r="K407" s="35"/>
      <c r="L407" s="35"/>
      <c r="M407" s="35"/>
      <c r="N407" s="35"/>
      <c r="O407" s="35"/>
    </row>
    <row r="408" spans="1:15" ht="11.25">
      <c r="A408" s="32"/>
      <c r="B408" s="32"/>
      <c r="C408" s="32"/>
      <c r="D408" s="32"/>
      <c r="E408" s="32"/>
      <c r="F408" s="34"/>
      <c r="G408" s="34"/>
      <c r="H408" s="34"/>
      <c r="I408" s="34"/>
      <c r="J408" s="34"/>
      <c r="K408" s="35"/>
      <c r="L408" s="35"/>
      <c r="M408" s="35"/>
      <c r="N408" s="35"/>
      <c r="O408" s="35"/>
    </row>
    <row r="409" spans="1:15" ht="11.25">
      <c r="A409" s="32"/>
      <c r="B409" s="32"/>
      <c r="C409" s="32"/>
      <c r="D409" s="32"/>
      <c r="E409" s="32"/>
      <c r="F409" s="34"/>
      <c r="G409" s="34"/>
      <c r="H409" s="34"/>
      <c r="I409" s="34"/>
      <c r="J409" s="34"/>
      <c r="K409" s="35"/>
      <c r="L409" s="35"/>
      <c r="M409" s="35"/>
      <c r="N409" s="35"/>
      <c r="O409" s="35"/>
    </row>
    <row r="410" spans="1:15" ht="11.25">
      <c r="A410" s="32"/>
      <c r="B410" s="32"/>
      <c r="C410" s="32"/>
      <c r="D410" s="32"/>
      <c r="E410" s="32"/>
      <c r="F410" s="34"/>
      <c r="G410" s="34"/>
      <c r="H410" s="34"/>
      <c r="I410" s="34"/>
      <c r="J410" s="34"/>
      <c r="K410" s="35"/>
      <c r="L410" s="35"/>
      <c r="M410" s="35"/>
      <c r="N410" s="35"/>
      <c r="O410" s="35"/>
    </row>
    <row r="411" spans="1:15" ht="11.25">
      <c r="A411" s="32"/>
      <c r="B411" s="32"/>
      <c r="C411" s="32"/>
      <c r="D411" s="32"/>
      <c r="E411" s="32"/>
      <c r="F411" s="34"/>
      <c r="G411" s="34"/>
      <c r="H411" s="34"/>
      <c r="I411" s="34"/>
      <c r="J411" s="34"/>
      <c r="K411" s="35"/>
      <c r="L411" s="35"/>
      <c r="M411" s="35"/>
      <c r="N411" s="35"/>
      <c r="O411" s="35"/>
    </row>
    <row r="412" spans="1:15" ht="11.25">
      <c r="A412" s="38"/>
      <c r="B412" s="38"/>
      <c r="C412" s="38"/>
      <c r="D412" s="38"/>
      <c r="E412" s="38"/>
      <c r="F412" s="41"/>
      <c r="G412" s="41"/>
      <c r="H412" s="41"/>
      <c r="I412" s="41"/>
      <c r="J412" s="41"/>
      <c r="K412" s="42"/>
      <c r="L412" s="42"/>
      <c r="M412" s="42"/>
      <c r="N412" s="42"/>
      <c r="O412" s="42"/>
    </row>
    <row r="413" spans="2:10" ht="11.25">
      <c r="B413" s="51" t="s">
        <v>34</v>
      </c>
      <c r="F413" s="73">
        <f>SUM(F377:F412)</f>
        <v>1939666</v>
      </c>
      <c r="G413" s="73">
        <f>SUM(G377:G412)</f>
        <v>1828957</v>
      </c>
      <c r="H413" s="73"/>
      <c r="I413" s="73"/>
      <c r="J413" s="73">
        <f>SUM(J377:J412)</f>
        <v>110709</v>
      </c>
    </row>
    <row r="414" spans="2:10" ht="11.25">
      <c r="B414" s="51" t="s">
        <v>26</v>
      </c>
      <c r="F414" s="74"/>
      <c r="G414" s="74"/>
      <c r="H414" s="74"/>
      <c r="I414" s="73"/>
      <c r="J414" s="73"/>
    </row>
    <row r="415" spans="2:10" ht="11.25">
      <c r="B415" s="51" t="s">
        <v>27</v>
      </c>
      <c r="F415" s="75"/>
      <c r="G415" s="75"/>
      <c r="H415" s="75"/>
      <c r="I415" s="75"/>
      <c r="J415" s="75"/>
    </row>
    <row r="417" spans="11:14" ht="11.25">
      <c r="K417" s="97"/>
      <c r="L417" s="97"/>
      <c r="M417" s="97"/>
      <c r="N417" s="97"/>
    </row>
    <row r="418" spans="2:14" ht="11.25">
      <c r="B418" s="97" t="s">
        <v>28</v>
      </c>
      <c r="C418" s="97"/>
      <c r="D418" s="97"/>
      <c r="K418" s="97" t="s">
        <v>79</v>
      </c>
      <c r="L418" s="97"/>
      <c r="M418" s="97"/>
      <c r="N418" s="97"/>
    </row>
    <row r="419" spans="2:14" ht="11.25">
      <c r="B419" s="97" t="s">
        <v>29</v>
      </c>
      <c r="C419" s="97"/>
      <c r="D419" s="97"/>
      <c r="K419" s="97" t="s">
        <v>31</v>
      </c>
      <c r="L419" s="97"/>
      <c r="M419" s="97"/>
      <c r="N419" s="97"/>
    </row>
    <row r="420" spans="2:4" ht="11.25">
      <c r="B420" s="56"/>
      <c r="C420" s="56"/>
      <c r="D420" s="56"/>
    </row>
    <row r="421" spans="1:15" ht="11.25">
      <c r="A421" s="97" t="s">
        <v>33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11.25">
      <c r="A422" s="97" t="s">
        <v>23</v>
      </c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11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98" t="s">
        <v>24</v>
      </c>
      <c r="N423" s="99"/>
      <c r="O423" s="51"/>
    </row>
    <row r="424" spans="1:15" ht="11.25">
      <c r="A424" s="97" t="s">
        <v>80</v>
      </c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11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1:15" ht="11.25">
      <c r="A426" s="97" t="s">
        <v>0</v>
      </c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11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</row>
    <row r="428" spans="1:15" ht="11.25">
      <c r="A428" s="57" t="s">
        <v>32</v>
      </c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</row>
    <row r="429" spans="1:15" ht="11.25">
      <c r="A429" s="57" t="s">
        <v>35</v>
      </c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</row>
    <row r="430" ht="11.25">
      <c r="A430" s="57" t="s">
        <v>25</v>
      </c>
    </row>
    <row r="431" spans="1:15" ht="11.25">
      <c r="A431" s="58" t="s">
        <v>14</v>
      </c>
      <c r="B431" s="59" t="s">
        <v>439</v>
      </c>
      <c r="C431" s="60"/>
      <c r="D431" s="58"/>
      <c r="E431" s="60"/>
      <c r="F431" s="58"/>
      <c r="G431" s="61"/>
      <c r="H431" s="61"/>
      <c r="I431" s="61"/>
      <c r="J431" s="60"/>
      <c r="K431" s="100" t="s">
        <v>17</v>
      </c>
      <c r="L431" s="101"/>
      <c r="M431" s="101"/>
      <c r="N431" s="102"/>
      <c r="O431" s="62"/>
    </row>
    <row r="432" spans="1:15" ht="11.25">
      <c r="A432" s="63"/>
      <c r="B432" s="64"/>
      <c r="C432" s="65"/>
      <c r="D432" s="106" t="s">
        <v>15</v>
      </c>
      <c r="E432" s="107"/>
      <c r="F432" s="106" t="s">
        <v>16</v>
      </c>
      <c r="G432" s="108"/>
      <c r="H432" s="108"/>
      <c r="I432" s="108"/>
      <c r="J432" s="107"/>
      <c r="K432" s="103"/>
      <c r="L432" s="104"/>
      <c r="M432" s="104"/>
      <c r="N432" s="105"/>
      <c r="O432" s="66" t="s">
        <v>20</v>
      </c>
    </row>
    <row r="433" spans="1:15" ht="11.25">
      <c r="A433" s="67" t="s">
        <v>440</v>
      </c>
      <c r="B433" s="68"/>
      <c r="C433" s="69"/>
      <c r="D433" s="67"/>
      <c r="E433" s="69"/>
      <c r="F433" s="67"/>
      <c r="G433" s="68"/>
      <c r="H433" s="68"/>
      <c r="I433" s="68"/>
      <c r="J433" s="69"/>
      <c r="K433" s="98" t="s">
        <v>18</v>
      </c>
      <c r="L433" s="99"/>
      <c r="M433" s="98" t="s">
        <v>19</v>
      </c>
      <c r="N433" s="99"/>
      <c r="O433" s="66" t="s">
        <v>21</v>
      </c>
    </row>
    <row r="434" spans="1:15" ht="11.25">
      <c r="A434" s="70"/>
      <c r="B434" s="70"/>
      <c r="C434" s="70"/>
      <c r="D434" s="70" t="s">
        <v>3</v>
      </c>
      <c r="E434" s="70" t="s">
        <v>5</v>
      </c>
      <c r="F434" s="70"/>
      <c r="G434" s="70"/>
      <c r="H434" s="70"/>
      <c r="I434" s="70"/>
      <c r="J434" s="70"/>
      <c r="K434" s="70" t="s">
        <v>10</v>
      </c>
      <c r="L434" s="70"/>
      <c r="M434" s="70"/>
      <c r="N434" s="70"/>
      <c r="O434" s="66" t="s">
        <v>22</v>
      </c>
    </row>
    <row r="435" spans="1:15" ht="11.25">
      <c r="A435" s="71" t="s">
        <v>30</v>
      </c>
      <c r="B435" s="71" t="s">
        <v>1</v>
      </c>
      <c r="C435" s="71" t="s">
        <v>2</v>
      </c>
      <c r="D435" s="71" t="s">
        <v>4</v>
      </c>
      <c r="E435" s="71" t="s">
        <v>4</v>
      </c>
      <c r="F435" s="71" t="s">
        <v>46</v>
      </c>
      <c r="G435" s="71" t="s">
        <v>6</v>
      </c>
      <c r="H435" s="71" t="s">
        <v>8</v>
      </c>
      <c r="I435" s="71" t="s">
        <v>7</v>
      </c>
      <c r="J435" s="71" t="s">
        <v>488</v>
      </c>
      <c r="K435" s="71" t="s">
        <v>11</v>
      </c>
      <c r="L435" s="71" t="s">
        <v>12</v>
      </c>
      <c r="M435" s="71" t="s">
        <v>13</v>
      </c>
      <c r="N435" s="71" t="s">
        <v>12</v>
      </c>
      <c r="O435" s="72"/>
    </row>
    <row r="436" spans="1:15" ht="11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40"/>
      <c r="L436" s="40"/>
      <c r="M436" s="40"/>
      <c r="N436" s="40"/>
      <c r="O436" s="40"/>
    </row>
    <row r="437" spans="1:15" ht="11.25">
      <c r="A437" s="32" t="s">
        <v>698</v>
      </c>
      <c r="B437" s="32" t="s">
        <v>116</v>
      </c>
      <c r="C437" s="32" t="s">
        <v>39</v>
      </c>
      <c r="D437" s="32" t="s">
        <v>868</v>
      </c>
      <c r="E437" s="32"/>
      <c r="F437" s="34">
        <v>136231</v>
      </c>
      <c r="G437" s="34">
        <f>SUM(F437)</f>
        <v>136231</v>
      </c>
      <c r="H437" s="34"/>
      <c r="I437" s="34"/>
      <c r="J437" s="34"/>
      <c r="K437" s="35"/>
      <c r="L437" s="35"/>
      <c r="M437" s="35"/>
      <c r="N437" s="35"/>
      <c r="O437" s="35" t="s">
        <v>51</v>
      </c>
    </row>
    <row r="438" spans="1:15" ht="11.25">
      <c r="A438" s="32"/>
      <c r="B438" s="32"/>
      <c r="C438" s="32"/>
      <c r="D438" s="32"/>
      <c r="E438" s="32"/>
      <c r="F438" s="34"/>
      <c r="G438" s="34"/>
      <c r="H438" s="34"/>
      <c r="I438" s="34"/>
      <c r="J438" s="34"/>
      <c r="K438" s="35"/>
      <c r="L438" s="35"/>
      <c r="M438" s="35"/>
      <c r="N438" s="35"/>
      <c r="O438" s="35"/>
    </row>
    <row r="439" spans="1:15" ht="11.25">
      <c r="A439" s="32"/>
      <c r="B439" s="32"/>
      <c r="C439" s="32"/>
      <c r="D439" s="32"/>
      <c r="E439" s="32"/>
      <c r="F439" s="34"/>
      <c r="G439" s="34"/>
      <c r="H439" s="34"/>
      <c r="I439" s="34"/>
      <c r="J439" s="34"/>
      <c r="K439" s="35"/>
      <c r="L439" s="35"/>
      <c r="M439" s="35"/>
      <c r="N439" s="35"/>
      <c r="O439" s="35"/>
    </row>
    <row r="440" spans="1:15" ht="11.25">
      <c r="A440" s="32" t="s">
        <v>699</v>
      </c>
      <c r="B440" s="32" t="s">
        <v>157</v>
      </c>
      <c r="C440" s="32" t="s">
        <v>127</v>
      </c>
      <c r="D440" s="32" t="s">
        <v>869</v>
      </c>
      <c r="E440" s="32"/>
      <c r="F440" s="34">
        <v>197799</v>
      </c>
      <c r="G440" s="34">
        <f>SUM(F440)</f>
        <v>197799</v>
      </c>
      <c r="H440" s="34"/>
      <c r="I440" s="34"/>
      <c r="J440" s="46" t="s">
        <v>881</v>
      </c>
      <c r="K440" s="35"/>
      <c r="L440" s="35"/>
      <c r="M440" s="35"/>
      <c r="N440" s="35"/>
      <c r="O440" s="35" t="s">
        <v>41</v>
      </c>
    </row>
    <row r="441" spans="1:15" ht="11.25">
      <c r="A441" s="32"/>
      <c r="B441" s="32"/>
      <c r="C441" s="32"/>
      <c r="D441" s="32"/>
      <c r="E441" s="32"/>
      <c r="F441" s="34"/>
      <c r="G441" s="34"/>
      <c r="H441" s="34"/>
      <c r="I441" s="34"/>
      <c r="J441" s="34"/>
      <c r="K441" s="35"/>
      <c r="L441" s="35"/>
      <c r="M441" s="35"/>
      <c r="N441" s="35"/>
      <c r="O441" s="35"/>
    </row>
    <row r="442" spans="1:15" ht="11.25">
      <c r="A442" s="32"/>
      <c r="B442" s="32"/>
      <c r="C442" s="32"/>
      <c r="D442" s="32"/>
      <c r="E442" s="32"/>
      <c r="F442" s="34"/>
      <c r="G442" s="34"/>
      <c r="H442" s="34"/>
      <c r="I442" s="34"/>
      <c r="J442" s="34"/>
      <c r="K442" s="35"/>
      <c r="L442" s="35"/>
      <c r="M442" s="35"/>
      <c r="N442" s="35"/>
      <c r="O442" s="35"/>
    </row>
    <row r="443" spans="1:15" ht="11.25">
      <c r="A443" s="32" t="s">
        <v>700</v>
      </c>
      <c r="B443" s="32" t="s">
        <v>476</v>
      </c>
      <c r="C443" s="32" t="s">
        <v>358</v>
      </c>
      <c r="D443" s="32" t="s">
        <v>870</v>
      </c>
      <c r="E443" s="32"/>
      <c r="F443" s="34">
        <v>237994</v>
      </c>
      <c r="G443" s="34">
        <f>SUM(F443)</f>
        <v>237994</v>
      </c>
      <c r="H443" s="34"/>
      <c r="I443" s="34"/>
      <c r="J443" s="34"/>
      <c r="K443" s="35"/>
      <c r="L443" s="35"/>
      <c r="M443" s="35"/>
      <c r="N443" s="35"/>
      <c r="O443" s="35" t="s">
        <v>51</v>
      </c>
    </row>
    <row r="444" spans="1:15" ht="11.25">
      <c r="A444" s="32"/>
      <c r="B444" s="32"/>
      <c r="C444" s="32"/>
      <c r="D444" s="32"/>
      <c r="E444" s="32"/>
      <c r="F444" s="34"/>
      <c r="G444" s="34"/>
      <c r="H444" s="34"/>
      <c r="I444" s="34"/>
      <c r="J444" s="34"/>
      <c r="K444" s="35"/>
      <c r="L444" s="35"/>
      <c r="M444" s="35"/>
      <c r="N444" s="35"/>
      <c r="O444" s="35"/>
    </row>
    <row r="445" spans="1:15" ht="11.25">
      <c r="A445" s="32"/>
      <c r="B445" s="32"/>
      <c r="C445" s="32"/>
      <c r="D445" s="32"/>
      <c r="E445" s="32"/>
      <c r="F445" s="34"/>
      <c r="G445" s="34"/>
      <c r="H445" s="34"/>
      <c r="I445" s="34"/>
      <c r="J445" s="34"/>
      <c r="K445" s="35"/>
      <c r="L445" s="35"/>
      <c r="M445" s="35"/>
      <c r="N445" s="35"/>
      <c r="O445" s="35"/>
    </row>
    <row r="446" spans="1:15" ht="11.25">
      <c r="A446" s="32" t="s">
        <v>701</v>
      </c>
      <c r="B446" s="32" t="s">
        <v>114</v>
      </c>
      <c r="C446" s="32" t="s">
        <v>38</v>
      </c>
      <c r="D446" s="32" t="s">
        <v>825</v>
      </c>
      <c r="E446" s="32"/>
      <c r="F446" s="34">
        <v>10000</v>
      </c>
      <c r="G446" s="34">
        <f>SUM(F446)</f>
        <v>10000</v>
      </c>
      <c r="H446" s="34"/>
      <c r="I446" s="34"/>
      <c r="J446" s="34"/>
      <c r="K446" s="35"/>
      <c r="L446" s="35"/>
      <c r="M446" s="35"/>
      <c r="N446" s="35"/>
      <c r="O446" s="35" t="s">
        <v>51</v>
      </c>
    </row>
    <row r="447" spans="1:15" ht="11.25">
      <c r="A447" s="32"/>
      <c r="B447" s="32"/>
      <c r="C447" s="32"/>
      <c r="D447" s="32"/>
      <c r="E447" s="32"/>
      <c r="F447" s="34"/>
      <c r="G447" s="34"/>
      <c r="H447" s="34"/>
      <c r="I447" s="34"/>
      <c r="J447" s="34"/>
      <c r="K447" s="35"/>
      <c r="L447" s="35"/>
      <c r="M447" s="35"/>
      <c r="N447" s="35"/>
      <c r="O447" s="35"/>
    </row>
    <row r="448" spans="1:15" ht="11.25">
      <c r="A448" s="32"/>
      <c r="B448" s="32"/>
      <c r="C448" s="32"/>
      <c r="D448" s="32"/>
      <c r="E448" s="32"/>
      <c r="F448" s="34"/>
      <c r="G448" s="34"/>
      <c r="H448" s="34"/>
      <c r="I448" s="34"/>
      <c r="J448" s="34"/>
      <c r="K448" s="35"/>
      <c r="L448" s="35"/>
      <c r="M448" s="35"/>
      <c r="N448" s="35"/>
      <c r="O448" s="35"/>
    </row>
    <row r="449" spans="1:15" ht="11.25">
      <c r="A449" s="32"/>
      <c r="B449" s="32"/>
      <c r="C449" s="32"/>
      <c r="D449" s="32"/>
      <c r="E449" s="32"/>
      <c r="F449" s="34"/>
      <c r="G449" s="34"/>
      <c r="H449" s="34"/>
      <c r="I449" s="34"/>
      <c r="J449" s="34"/>
      <c r="K449" s="35"/>
      <c r="L449" s="35"/>
      <c r="M449" s="35"/>
      <c r="N449" s="35"/>
      <c r="O449" s="35"/>
    </row>
    <row r="450" spans="1:15" ht="11.25">
      <c r="A450" s="32"/>
      <c r="B450" s="32"/>
      <c r="C450" s="32"/>
      <c r="D450" s="32"/>
      <c r="E450" s="32"/>
      <c r="F450" s="34"/>
      <c r="G450" s="34"/>
      <c r="H450" s="34"/>
      <c r="I450" s="34"/>
      <c r="J450" s="34"/>
      <c r="K450" s="35"/>
      <c r="L450" s="35"/>
      <c r="M450" s="35"/>
      <c r="N450" s="35"/>
      <c r="O450" s="35"/>
    </row>
    <row r="451" spans="1:15" ht="11.25">
      <c r="A451" s="32"/>
      <c r="B451" s="32"/>
      <c r="C451" s="32"/>
      <c r="D451" s="32"/>
      <c r="E451" s="32"/>
      <c r="F451" s="34"/>
      <c r="G451" s="34"/>
      <c r="H451" s="34"/>
      <c r="I451" s="34"/>
      <c r="J451" s="34"/>
      <c r="K451" s="35"/>
      <c r="L451" s="35"/>
      <c r="M451" s="35"/>
      <c r="N451" s="35"/>
      <c r="O451" s="35"/>
    </row>
    <row r="452" spans="1:15" ht="11.25">
      <c r="A452" s="32"/>
      <c r="B452" s="32"/>
      <c r="C452" s="32"/>
      <c r="D452" s="32"/>
      <c r="E452" s="32"/>
      <c r="F452" s="34"/>
      <c r="G452" s="34"/>
      <c r="H452" s="34"/>
      <c r="I452" s="34"/>
      <c r="J452" s="34"/>
      <c r="K452" s="35"/>
      <c r="L452" s="35"/>
      <c r="M452" s="35"/>
      <c r="N452" s="35"/>
      <c r="O452" s="35"/>
    </row>
    <row r="453" spans="1:15" ht="11.25">
      <c r="A453" s="32"/>
      <c r="B453" s="32"/>
      <c r="C453" s="32"/>
      <c r="D453" s="32"/>
      <c r="E453" s="32"/>
      <c r="F453" s="34"/>
      <c r="G453" s="34"/>
      <c r="H453" s="34"/>
      <c r="I453" s="34"/>
      <c r="J453" s="34"/>
      <c r="K453" s="35"/>
      <c r="L453" s="35"/>
      <c r="M453" s="35"/>
      <c r="N453" s="35"/>
      <c r="O453" s="35"/>
    </row>
    <row r="454" spans="1:15" ht="11.25">
      <c r="A454" s="32"/>
      <c r="B454" s="32"/>
      <c r="C454" s="32"/>
      <c r="D454" s="32"/>
      <c r="E454" s="32"/>
      <c r="F454" s="34"/>
      <c r="G454" s="34"/>
      <c r="H454" s="34"/>
      <c r="I454" s="34"/>
      <c r="J454" s="34"/>
      <c r="K454" s="35"/>
      <c r="L454" s="35"/>
      <c r="M454" s="35"/>
      <c r="N454" s="35"/>
      <c r="O454" s="35"/>
    </row>
    <row r="455" spans="1:15" ht="11.25">
      <c r="A455" s="32"/>
      <c r="B455" s="32"/>
      <c r="C455" s="32"/>
      <c r="D455" s="32"/>
      <c r="E455" s="32"/>
      <c r="F455" s="34"/>
      <c r="G455" s="34"/>
      <c r="H455" s="34"/>
      <c r="I455" s="34"/>
      <c r="J455" s="34"/>
      <c r="K455" s="35"/>
      <c r="L455" s="35"/>
      <c r="M455" s="35"/>
      <c r="N455" s="35"/>
      <c r="O455" s="35"/>
    </row>
    <row r="456" spans="1:15" ht="11.25">
      <c r="A456" s="32"/>
      <c r="B456" s="32"/>
      <c r="C456" s="32"/>
      <c r="D456" s="32"/>
      <c r="E456" s="32"/>
      <c r="F456" s="34"/>
      <c r="G456" s="34"/>
      <c r="H456" s="34"/>
      <c r="I456" s="34"/>
      <c r="J456" s="34"/>
      <c r="K456" s="35"/>
      <c r="L456" s="35"/>
      <c r="M456" s="35"/>
      <c r="N456" s="35"/>
      <c r="O456" s="35"/>
    </row>
    <row r="457" spans="1:15" ht="11.25">
      <c r="A457" s="32"/>
      <c r="B457" s="32"/>
      <c r="C457" s="32"/>
      <c r="D457" s="32"/>
      <c r="E457" s="32"/>
      <c r="F457" s="34"/>
      <c r="G457" s="34"/>
      <c r="H457" s="34"/>
      <c r="I457" s="34"/>
      <c r="J457" s="34"/>
      <c r="K457" s="35"/>
      <c r="L457" s="35"/>
      <c r="M457" s="35"/>
      <c r="N457" s="35"/>
      <c r="O457" s="35"/>
    </row>
    <row r="458" spans="1:15" ht="11.25">
      <c r="A458" s="32"/>
      <c r="B458" s="32"/>
      <c r="C458" s="32"/>
      <c r="D458" s="32"/>
      <c r="E458" s="32"/>
      <c r="F458" s="34"/>
      <c r="G458" s="34"/>
      <c r="H458" s="34"/>
      <c r="I458" s="34"/>
      <c r="J458" s="34"/>
      <c r="K458" s="35"/>
      <c r="L458" s="35"/>
      <c r="M458" s="35"/>
      <c r="N458" s="35"/>
      <c r="O458" s="35"/>
    </row>
    <row r="459" spans="1:15" ht="11.25">
      <c r="A459" s="32"/>
      <c r="B459" s="32"/>
      <c r="C459" s="32"/>
      <c r="D459" s="32"/>
      <c r="E459" s="32"/>
      <c r="F459" s="34"/>
      <c r="G459" s="34"/>
      <c r="H459" s="34"/>
      <c r="I459" s="34"/>
      <c r="J459" s="34"/>
      <c r="K459" s="35"/>
      <c r="L459" s="35"/>
      <c r="M459" s="35"/>
      <c r="N459" s="35"/>
      <c r="O459" s="35"/>
    </row>
    <row r="460" spans="1:15" ht="11.25">
      <c r="A460" s="32"/>
      <c r="B460" s="32"/>
      <c r="C460" s="32"/>
      <c r="D460" s="32"/>
      <c r="E460" s="32"/>
      <c r="F460" s="34"/>
      <c r="G460" s="34"/>
      <c r="H460" s="34"/>
      <c r="I460" s="34"/>
      <c r="J460" s="34"/>
      <c r="K460" s="35"/>
      <c r="L460" s="35"/>
      <c r="M460" s="35"/>
      <c r="N460" s="35"/>
      <c r="O460" s="35"/>
    </row>
    <row r="461" spans="1:15" ht="11.25">
      <c r="A461" s="32"/>
      <c r="B461" s="32"/>
      <c r="C461" s="32"/>
      <c r="D461" s="32"/>
      <c r="E461" s="32"/>
      <c r="F461" s="34"/>
      <c r="G461" s="34"/>
      <c r="H461" s="34"/>
      <c r="I461" s="34"/>
      <c r="J461" s="34"/>
      <c r="K461" s="35"/>
      <c r="L461" s="35"/>
      <c r="M461" s="35"/>
      <c r="N461" s="35"/>
      <c r="O461" s="35"/>
    </row>
    <row r="462" spans="1:15" ht="11.25">
      <c r="A462" s="32"/>
      <c r="B462" s="32"/>
      <c r="C462" s="32"/>
      <c r="D462" s="32"/>
      <c r="E462" s="32"/>
      <c r="F462" s="34"/>
      <c r="G462" s="34"/>
      <c r="H462" s="34"/>
      <c r="I462" s="34"/>
      <c r="J462" s="34"/>
      <c r="K462" s="35"/>
      <c r="L462" s="35"/>
      <c r="M462" s="35"/>
      <c r="N462" s="35"/>
      <c r="O462" s="35"/>
    </row>
    <row r="463" spans="1:15" ht="11.25">
      <c r="A463" s="32"/>
      <c r="B463" s="32"/>
      <c r="C463" s="32"/>
      <c r="D463" s="32"/>
      <c r="E463" s="32"/>
      <c r="F463" s="34"/>
      <c r="G463" s="34"/>
      <c r="H463" s="34"/>
      <c r="I463" s="34"/>
      <c r="J463" s="34"/>
      <c r="K463" s="35"/>
      <c r="L463" s="35"/>
      <c r="M463" s="35"/>
      <c r="N463" s="35"/>
      <c r="O463" s="35"/>
    </row>
    <row r="464" spans="1:15" ht="11.25">
      <c r="A464" s="32"/>
      <c r="B464" s="32"/>
      <c r="C464" s="32"/>
      <c r="D464" s="32"/>
      <c r="E464" s="32"/>
      <c r="F464" s="34"/>
      <c r="G464" s="34"/>
      <c r="H464" s="34"/>
      <c r="I464" s="34"/>
      <c r="J464" s="34"/>
      <c r="K464" s="35"/>
      <c r="L464" s="35"/>
      <c r="M464" s="35"/>
      <c r="N464" s="35"/>
      <c r="O464" s="35"/>
    </row>
    <row r="465" spans="1:15" ht="11.25">
      <c r="A465" s="32"/>
      <c r="B465" s="32"/>
      <c r="C465" s="32"/>
      <c r="D465" s="32"/>
      <c r="E465" s="32"/>
      <c r="F465" s="34"/>
      <c r="G465" s="34"/>
      <c r="H465" s="34"/>
      <c r="I465" s="34"/>
      <c r="J465" s="34"/>
      <c r="K465" s="35"/>
      <c r="L465" s="35"/>
      <c r="M465" s="35"/>
      <c r="N465" s="35"/>
      <c r="O465" s="35"/>
    </row>
    <row r="466" spans="1:15" ht="11.25">
      <c r="A466" s="32"/>
      <c r="B466" s="32"/>
      <c r="C466" s="32"/>
      <c r="D466" s="32"/>
      <c r="E466" s="32"/>
      <c r="F466" s="34"/>
      <c r="G466" s="34"/>
      <c r="H466" s="34"/>
      <c r="I466" s="34"/>
      <c r="J466" s="34"/>
      <c r="K466" s="35"/>
      <c r="L466" s="35"/>
      <c r="M466" s="35"/>
      <c r="N466" s="35"/>
      <c r="O466" s="35"/>
    </row>
    <row r="467" spans="1:15" ht="11.25">
      <c r="A467" s="32"/>
      <c r="B467" s="32"/>
      <c r="C467" s="32"/>
      <c r="D467" s="32"/>
      <c r="E467" s="32"/>
      <c r="F467" s="34"/>
      <c r="G467" s="34"/>
      <c r="H467" s="34"/>
      <c r="I467" s="34"/>
      <c r="J467" s="34"/>
      <c r="K467" s="35"/>
      <c r="L467" s="35"/>
      <c r="M467" s="35"/>
      <c r="N467" s="35"/>
      <c r="O467" s="35"/>
    </row>
    <row r="468" spans="1:15" ht="11.25">
      <c r="A468" s="32"/>
      <c r="B468" s="32"/>
      <c r="C468" s="32"/>
      <c r="D468" s="32"/>
      <c r="E468" s="32"/>
      <c r="F468" s="34"/>
      <c r="G468" s="34"/>
      <c r="H468" s="34"/>
      <c r="I468" s="34"/>
      <c r="J468" s="34"/>
      <c r="K468" s="35"/>
      <c r="L468" s="35"/>
      <c r="M468" s="35"/>
      <c r="N468" s="35"/>
      <c r="O468" s="35"/>
    </row>
    <row r="469" spans="1:15" ht="11.25">
      <c r="A469" s="32"/>
      <c r="B469" s="32"/>
      <c r="C469" s="32"/>
      <c r="D469" s="32"/>
      <c r="E469" s="32"/>
      <c r="F469" s="34"/>
      <c r="G469" s="34"/>
      <c r="H469" s="34"/>
      <c r="I469" s="34"/>
      <c r="J469" s="34"/>
      <c r="K469" s="35"/>
      <c r="L469" s="35"/>
      <c r="M469" s="35"/>
      <c r="N469" s="35"/>
      <c r="O469" s="35"/>
    </row>
    <row r="470" spans="1:15" ht="11.25">
      <c r="A470" s="32"/>
      <c r="B470" s="32"/>
      <c r="C470" s="32"/>
      <c r="D470" s="32"/>
      <c r="E470" s="32"/>
      <c r="F470" s="34"/>
      <c r="G470" s="34"/>
      <c r="H470" s="34"/>
      <c r="I470" s="34"/>
      <c r="J470" s="34"/>
      <c r="K470" s="35"/>
      <c r="L470" s="35"/>
      <c r="M470" s="35"/>
      <c r="N470" s="35"/>
      <c r="O470" s="35"/>
    </row>
    <row r="471" spans="1:15" ht="11.25">
      <c r="A471" s="38"/>
      <c r="B471" s="38"/>
      <c r="C471" s="38"/>
      <c r="D471" s="38"/>
      <c r="E471" s="38"/>
      <c r="F471" s="41"/>
      <c r="G471" s="41"/>
      <c r="H471" s="41"/>
      <c r="I471" s="41"/>
      <c r="J471" s="41"/>
      <c r="K471" s="42"/>
      <c r="L471" s="42"/>
      <c r="M471" s="42"/>
      <c r="N471" s="42"/>
      <c r="O471" s="42"/>
    </row>
    <row r="472" spans="2:10" ht="11.25">
      <c r="B472" s="51" t="s">
        <v>34</v>
      </c>
      <c r="F472" s="73">
        <f>SUM(F436:F471)</f>
        <v>582024</v>
      </c>
      <c r="G472" s="73">
        <f>SUM(G436:G471)</f>
        <v>582024</v>
      </c>
      <c r="H472" s="73"/>
      <c r="I472" s="73"/>
      <c r="J472" s="73"/>
    </row>
    <row r="473" spans="2:10" ht="11.25">
      <c r="B473" s="51" t="s">
        <v>26</v>
      </c>
      <c r="F473" s="74">
        <f>F413+F472</f>
        <v>2521690</v>
      </c>
      <c r="G473" s="74">
        <f>G413+G472</f>
        <v>2410981</v>
      </c>
      <c r="H473" s="74"/>
      <c r="I473" s="73"/>
      <c r="J473" s="74">
        <f>J413+J472</f>
        <v>110709</v>
      </c>
    </row>
    <row r="474" spans="2:10" ht="11.25">
      <c r="B474" s="51" t="s">
        <v>27</v>
      </c>
      <c r="F474" s="75"/>
      <c r="G474" s="75"/>
      <c r="H474" s="75"/>
      <c r="I474" s="75"/>
      <c r="J474" s="75"/>
    </row>
    <row r="477" spans="11:14" ht="11.25">
      <c r="K477" s="97"/>
      <c r="L477" s="97"/>
      <c r="M477" s="97"/>
      <c r="N477" s="97"/>
    </row>
    <row r="478" spans="2:14" ht="11.25">
      <c r="B478" s="97" t="s">
        <v>28</v>
      </c>
      <c r="C478" s="97"/>
      <c r="D478" s="97"/>
      <c r="K478" s="97" t="s">
        <v>79</v>
      </c>
      <c r="L478" s="97"/>
      <c r="M478" s="97"/>
      <c r="N478" s="97"/>
    </row>
    <row r="479" spans="2:14" ht="11.25">
      <c r="B479" s="97" t="s">
        <v>29</v>
      </c>
      <c r="C479" s="97"/>
      <c r="D479" s="97"/>
      <c r="K479" s="97" t="s">
        <v>31</v>
      </c>
      <c r="L479" s="97"/>
      <c r="M479" s="97"/>
      <c r="N479" s="97"/>
    </row>
    <row r="480" spans="2:4" ht="11.25">
      <c r="B480" s="56"/>
      <c r="C480" s="56"/>
      <c r="D480" s="56"/>
    </row>
    <row r="481" spans="1:15" ht="11.25">
      <c r="A481" s="97" t="s">
        <v>33</v>
      </c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1:15" ht="11.25">
      <c r="A482" s="97" t="s">
        <v>23</v>
      </c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15" ht="11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98" t="s">
        <v>24</v>
      </c>
      <c r="N483" s="99"/>
      <c r="O483" s="51"/>
    </row>
    <row r="484" spans="1:15" ht="11.25">
      <c r="A484" s="97" t="s">
        <v>80</v>
      </c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1:15" ht="11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</row>
    <row r="486" spans="1:15" ht="11.25">
      <c r="A486" s="97" t="s">
        <v>0</v>
      </c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1:15" ht="11.2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</row>
    <row r="488" spans="1:15" ht="11.25">
      <c r="A488" s="57" t="s">
        <v>32</v>
      </c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</row>
    <row r="489" spans="1:15" ht="11.25">
      <c r="A489" s="57" t="s">
        <v>35</v>
      </c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</row>
    <row r="490" ht="11.25">
      <c r="A490" s="57" t="s">
        <v>25</v>
      </c>
    </row>
    <row r="491" spans="1:15" ht="11.25">
      <c r="A491" s="58" t="s">
        <v>14</v>
      </c>
      <c r="B491" s="59" t="s">
        <v>439</v>
      </c>
      <c r="C491" s="60"/>
      <c r="D491" s="58"/>
      <c r="E491" s="60"/>
      <c r="F491" s="58"/>
      <c r="G491" s="61"/>
      <c r="H491" s="61"/>
      <c r="I491" s="61"/>
      <c r="J491" s="60"/>
      <c r="K491" s="100" t="s">
        <v>17</v>
      </c>
      <c r="L491" s="101"/>
      <c r="M491" s="101"/>
      <c r="N491" s="102"/>
      <c r="O491" s="62"/>
    </row>
    <row r="492" spans="1:15" ht="11.25">
      <c r="A492" s="63"/>
      <c r="B492" s="64"/>
      <c r="C492" s="65"/>
      <c r="D492" s="106" t="s">
        <v>15</v>
      </c>
      <c r="E492" s="107"/>
      <c r="F492" s="106" t="s">
        <v>16</v>
      </c>
      <c r="G492" s="108"/>
      <c r="H492" s="108"/>
      <c r="I492" s="108"/>
      <c r="J492" s="107"/>
      <c r="K492" s="103"/>
      <c r="L492" s="104"/>
      <c r="M492" s="104"/>
      <c r="N492" s="105"/>
      <c r="O492" s="66" t="s">
        <v>20</v>
      </c>
    </row>
    <row r="493" spans="1:15" ht="11.25">
      <c r="A493" s="67" t="s">
        <v>440</v>
      </c>
      <c r="B493" s="68"/>
      <c r="C493" s="69"/>
      <c r="D493" s="67"/>
      <c r="E493" s="69"/>
      <c r="F493" s="67"/>
      <c r="G493" s="68"/>
      <c r="H493" s="68"/>
      <c r="I493" s="68"/>
      <c r="J493" s="69"/>
      <c r="K493" s="98" t="s">
        <v>18</v>
      </c>
      <c r="L493" s="99"/>
      <c r="M493" s="98" t="s">
        <v>19</v>
      </c>
      <c r="N493" s="99"/>
      <c r="O493" s="66" t="s">
        <v>21</v>
      </c>
    </row>
    <row r="494" spans="1:15" ht="11.25">
      <c r="A494" s="70"/>
      <c r="B494" s="70"/>
      <c r="C494" s="70"/>
      <c r="D494" s="70" t="s">
        <v>3</v>
      </c>
      <c r="E494" s="70" t="s">
        <v>5</v>
      </c>
      <c r="F494" s="70"/>
      <c r="G494" s="70"/>
      <c r="H494" s="70"/>
      <c r="I494" s="70"/>
      <c r="J494" s="70"/>
      <c r="K494" s="70" t="s">
        <v>10</v>
      </c>
      <c r="L494" s="70"/>
      <c r="M494" s="70"/>
      <c r="N494" s="70"/>
      <c r="O494" s="66" t="s">
        <v>22</v>
      </c>
    </row>
    <row r="495" spans="1:15" ht="11.25">
      <c r="A495" s="71" t="s">
        <v>30</v>
      </c>
      <c r="B495" s="71" t="s">
        <v>1</v>
      </c>
      <c r="C495" s="71" t="s">
        <v>2</v>
      </c>
      <c r="D495" s="71" t="s">
        <v>4</v>
      </c>
      <c r="E495" s="71" t="s">
        <v>4</v>
      </c>
      <c r="F495" s="71" t="s">
        <v>46</v>
      </c>
      <c r="G495" s="71" t="s">
        <v>6</v>
      </c>
      <c r="H495" s="71" t="s">
        <v>8</v>
      </c>
      <c r="I495" s="71" t="s">
        <v>7</v>
      </c>
      <c r="J495" s="71" t="s">
        <v>488</v>
      </c>
      <c r="K495" s="71" t="s">
        <v>11</v>
      </c>
      <c r="L495" s="71" t="s">
        <v>12</v>
      </c>
      <c r="M495" s="71" t="s">
        <v>13</v>
      </c>
      <c r="N495" s="71" t="s">
        <v>12</v>
      </c>
      <c r="O495" s="72"/>
    </row>
    <row r="496" spans="1:15" ht="11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40"/>
      <c r="L496" s="40"/>
      <c r="M496" s="40"/>
      <c r="N496" s="40"/>
      <c r="O496" s="40"/>
    </row>
    <row r="497" spans="1:15" ht="11.25">
      <c r="A497" s="32"/>
      <c r="B497" s="45" t="s">
        <v>444</v>
      </c>
      <c r="C497" s="32"/>
      <c r="D497" s="32"/>
      <c r="E497" s="32"/>
      <c r="F497" s="34"/>
      <c r="G497" s="34"/>
      <c r="H497" s="34"/>
      <c r="I497" s="34"/>
      <c r="J497" s="34"/>
      <c r="K497" s="35"/>
      <c r="L497" s="35"/>
      <c r="M497" s="35"/>
      <c r="N497" s="35"/>
      <c r="O497" s="35"/>
    </row>
    <row r="498" spans="1:15" ht="11.25">
      <c r="A498" s="32" t="s">
        <v>702</v>
      </c>
      <c r="B498" s="32" t="s">
        <v>96</v>
      </c>
      <c r="C498" s="32" t="s">
        <v>39</v>
      </c>
      <c r="D498" s="32" t="s">
        <v>871</v>
      </c>
      <c r="E498" s="32"/>
      <c r="F498" s="34">
        <v>257130</v>
      </c>
      <c r="G498" s="34">
        <f>SUM(F498*50%)</f>
        <v>128565</v>
      </c>
      <c r="H498" s="34"/>
      <c r="I498" s="34"/>
      <c r="J498" s="34">
        <f>SUM(F498*50%)</f>
        <v>128565</v>
      </c>
      <c r="K498" s="35"/>
      <c r="L498" s="35"/>
      <c r="M498" s="35"/>
      <c r="N498" s="35"/>
      <c r="O498" s="35" t="s">
        <v>41</v>
      </c>
    </row>
    <row r="499" spans="1:15" ht="11.25">
      <c r="A499" s="32"/>
      <c r="B499" s="32"/>
      <c r="C499" s="32"/>
      <c r="D499" s="32"/>
      <c r="E499" s="32"/>
      <c r="F499" s="34"/>
      <c r="G499" s="34"/>
      <c r="H499" s="34"/>
      <c r="I499" s="34"/>
      <c r="J499" s="34"/>
      <c r="K499" s="35"/>
      <c r="L499" s="35"/>
      <c r="M499" s="35"/>
      <c r="N499" s="35"/>
      <c r="O499" s="35"/>
    </row>
    <row r="500" spans="1:15" ht="11.25">
      <c r="A500" s="32"/>
      <c r="B500" s="32"/>
      <c r="C500" s="32"/>
      <c r="D500" s="32"/>
      <c r="E500" s="32"/>
      <c r="F500" s="34"/>
      <c r="G500" s="34"/>
      <c r="H500" s="34"/>
      <c r="I500" s="34"/>
      <c r="J500" s="34"/>
      <c r="K500" s="35"/>
      <c r="L500" s="35"/>
      <c r="M500" s="35"/>
      <c r="N500" s="35"/>
      <c r="O500" s="35"/>
    </row>
    <row r="501" spans="1:15" ht="11.25">
      <c r="A501" s="32" t="s">
        <v>703</v>
      </c>
      <c r="B501" s="32" t="s">
        <v>97</v>
      </c>
      <c r="C501" s="32" t="s">
        <v>36</v>
      </c>
      <c r="D501" s="32" t="s">
        <v>831</v>
      </c>
      <c r="E501" s="32"/>
      <c r="F501" s="34">
        <v>348011</v>
      </c>
      <c r="G501" s="34">
        <f>SUM(F501)</f>
        <v>348011</v>
      </c>
      <c r="H501" s="34"/>
      <c r="I501" s="34"/>
      <c r="J501" s="34"/>
      <c r="K501" s="35"/>
      <c r="L501" s="35"/>
      <c r="M501" s="35"/>
      <c r="N501" s="35"/>
      <c r="O501" s="35" t="s">
        <v>41</v>
      </c>
    </row>
    <row r="502" spans="1:15" ht="11.25">
      <c r="A502" s="32"/>
      <c r="B502" s="32"/>
      <c r="C502" s="32"/>
      <c r="D502" s="32"/>
      <c r="E502" s="32"/>
      <c r="F502" s="34"/>
      <c r="G502" s="34"/>
      <c r="H502" s="34"/>
      <c r="I502" s="34"/>
      <c r="J502" s="34"/>
      <c r="K502" s="35"/>
      <c r="L502" s="35"/>
      <c r="M502" s="35"/>
      <c r="N502" s="35"/>
      <c r="O502" s="35"/>
    </row>
    <row r="503" spans="1:15" ht="11.25">
      <c r="A503" s="32"/>
      <c r="B503" s="32"/>
      <c r="C503" s="32"/>
      <c r="D503" s="32"/>
      <c r="E503" s="32"/>
      <c r="F503" s="34"/>
      <c r="G503" s="34"/>
      <c r="H503" s="34"/>
      <c r="I503" s="34"/>
      <c r="J503" s="34"/>
      <c r="K503" s="35"/>
      <c r="L503" s="35"/>
      <c r="M503" s="35"/>
      <c r="N503" s="35"/>
      <c r="O503" s="35"/>
    </row>
    <row r="504" spans="1:15" ht="11.25">
      <c r="A504" s="32"/>
      <c r="B504" s="32"/>
      <c r="C504" s="32"/>
      <c r="D504" s="32"/>
      <c r="E504" s="32"/>
      <c r="F504" s="34"/>
      <c r="G504" s="34"/>
      <c r="H504" s="34"/>
      <c r="I504" s="34"/>
      <c r="J504" s="34"/>
      <c r="K504" s="35"/>
      <c r="L504" s="35"/>
      <c r="M504" s="35"/>
      <c r="N504" s="35"/>
      <c r="O504" s="35"/>
    </row>
    <row r="505" spans="1:15" ht="11.25">
      <c r="A505" s="32"/>
      <c r="B505" s="32"/>
      <c r="C505" s="32"/>
      <c r="D505" s="32"/>
      <c r="E505" s="32"/>
      <c r="F505" s="34"/>
      <c r="G505" s="34"/>
      <c r="H505" s="34"/>
      <c r="I505" s="34"/>
      <c r="J505" s="34"/>
      <c r="K505" s="35"/>
      <c r="L505" s="35"/>
      <c r="M505" s="35"/>
      <c r="N505" s="35"/>
      <c r="O505" s="35"/>
    </row>
    <row r="506" spans="1:15" ht="11.25">
      <c r="A506" s="32"/>
      <c r="B506" s="32"/>
      <c r="C506" s="32"/>
      <c r="D506" s="32"/>
      <c r="E506" s="32"/>
      <c r="F506" s="34"/>
      <c r="G506" s="34"/>
      <c r="H506" s="34"/>
      <c r="I506" s="34"/>
      <c r="J506" s="34"/>
      <c r="K506" s="35"/>
      <c r="L506" s="35"/>
      <c r="M506" s="35"/>
      <c r="N506" s="35"/>
      <c r="O506" s="35"/>
    </row>
    <row r="507" spans="1:15" ht="11.25">
      <c r="A507" s="32"/>
      <c r="B507" s="32"/>
      <c r="C507" s="32"/>
      <c r="D507" s="32"/>
      <c r="E507" s="32"/>
      <c r="F507" s="34"/>
      <c r="G507" s="34"/>
      <c r="H507" s="34"/>
      <c r="I507" s="34"/>
      <c r="J507" s="34"/>
      <c r="K507" s="35"/>
      <c r="L507" s="35"/>
      <c r="M507" s="35"/>
      <c r="N507" s="35"/>
      <c r="O507" s="35"/>
    </row>
    <row r="508" spans="1:15" ht="11.25">
      <c r="A508" s="32"/>
      <c r="B508" s="32"/>
      <c r="C508" s="32"/>
      <c r="D508" s="32"/>
      <c r="E508" s="32"/>
      <c r="F508" s="34"/>
      <c r="G508" s="34"/>
      <c r="H508" s="34"/>
      <c r="I508" s="34"/>
      <c r="J508" s="34"/>
      <c r="K508" s="35"/>
      <c r="L508" s="35"/>
      <c r="M508" s="35"/>
      <c r="N508" s="35"/>
      <c r="O508" s="35"/>
    </row>
    <row r="509" spans="1:15" ht="11.25">
      <c r="A509" s="32"/>
      <c r="B509" s="32"/>
      <c r="C509" s="32"/>
      <c r="D509" s="32"/>
      <c r="E509" s="32"/>
      <c r="F509" s="34"/>
      <c r="G509" s="34"/>
      <c r="H509" s="34"/>
      <c r="I509" s="34"/>
      <c r="J509" s="34"/>
      <c r="K509" s="35"/>
      <c r="L509" s="35"/>
      <c r="M509" s="35"/>
      <c r="N509" s="35"/>
      <c r="O509" s="35"/>
    </row>
    <row r="510" spans="1:15" ht="11.25">
      <c r="A510" s="32"/>
      <c r="B510" s="32"/>
      <c r="C510" s="32"/>
      <c r="D510" s="32"/>
      <c r="E510" s="32"/>
      <c r="F510" s="34"/>
      <c r="G510" s="34"/>
      <c r="H510" s="34"/>
      <c r="I510" s="34"/>
      <c r="J510" s="34"/>
      <c r="K510" s="35"/>
      <c r="L510" s="35"/>
      <c r="M510" s="35"/>
      <c r="N510" s="35"/>
      <c r="O510" s="35"/>
    </row>
    <row r="511" spans="1:15" ht="11.25">
      <c r="A511" s="32"/>
      <c r="B511" s="32"/>
      <c r="C511" s="32"/>
      <c r="D511" s="32"/>
      <c r="E511" s="32"/>
      <c r="F511" s="34"/>
      <c r="G511" s="34"/>
      <c r="H511" s="34"/>
      <c r="I511" s="34"/>
      <c r="J511" s="34"/>
      <c r="K511" s="35"/>
      <c r="L511" s="35"/>
      <c r="M511" s="35"/>
      <c r="N511" s="35"/>
      <c r="O511" s="35"/>
    </row>
    <row r="512" spans="1:15" ht="11.25">
      <c r="A512" s="32"/>
      <c r="B512" s="32"/>
      <c r="C512" s="32"/>
      <c r="D512" s="32"/>
      <c r="E512" s="32"/>
      <c r="F512" s="34"/>
      <c r="G512" s="34"/>
      <c r="H512" s="34"/>
      <c r="I512" s="34"/>
      <c r="J512" s="34"/>
      <c r="K512" s="35"/>
      <c r="L512" s="35"/>
      <c r="M512" s="35"/>
      <c r="N512" s="35"/>
      <c r="O512" s="35"/>
    </row>
    <row r="513" spans="1:15" ht="11.25">
      <c r="A513" s="32"/>
      <c r="B513" s="32"/>
      <c r="C513" s="32"/>
      <c r="D513" s="32"/>
      <c r="E513" s="32"/>
      <c r="F513" s="34"/>
      <c r="G513" s="34"/>
      <c r="H513" s="34"/>
      <c r="I513" s="34"/>
      <c r="J513" s="34"/>
      <c r="K513" s="35"/>
      <c r="L513" s="35"/>
      <c r="M513" s="35"/>
      <c r="N513" s="35"/>
      <c r="O513" s="35"/>
    </row>
    <row r="514" spans="1:15" ht="11.25">
      <c r="A514" s="32"/>
      <c r="B514" s="32"/>
      <c r="C514" s="32"/>
      <c r="D514" s="32"/>
      <c r="E514" s="32"/>
      <c r="F514" s="34"/>
      <c r="G514" s="34"/>
      <c r="H514" s="34"/>
      <c r="I514" s="34"/>
      <c r="J514" s="34"/>
      <c r="K514" s="35"/>
      <c r="L514" s="35"/>
      <c r="M514" s="35"/>
      <c r="N514" s="35"/>
      <c r="O514" s="35"/>
    </row>
    <row r="515" spans="1:15" ht="11.25">
      <c r="A515" s="32"/>
      <c r="B515" s="32"/>
      <c r="C515" s="32"/>
      <c r="D515" s="32"/>
      <c r="E515" s="32"/>
      <c r="F515" s="34"/>
      <c r="G515" s="34"/>
      <c r="H515" s="34"/>
      <c r="I515" s="34"/>
      <c r="J515" s="34"/>
      <c r="K515" s="35"/>
      <c r="L515" s="35"/>
      <c r="M515" s="35"/>
      <c r="N515" s="35"/>
      <c r="O515" s="35"/>
    </row>
    <row r="516" spans="1:15" ht="11.25">
      <c r="A516" s="32"/>
      <c r="B516" s="32"/>
      <c r="C516" s="32"/>
      <c r="D516" s="32"/>
      <c r="E516" s="32"/>
      <c r="F516" s="34"/>
      <c r="G516" s="34"/>
      <c r="H516" s="34"/>
      <c r="I516" s="34"/>
      <c r="J516" s="34"/>
      <c r="K516" s="35"/>
      <c r="L516" s="35"/>
      <c r="M516" s="35"/>
      <c r="N516" s="35"/>
      <c r="O516" s="35"/>
    </row>
    <row r="517" spans="1:15" ht="11.25">
      <c r="A517" s="32"/>
      <c r="B517" s="32"/>
      <c r="C517" s="32"/>
      <c r="D517" s="32"/>
      <c r="E517" s="32"/>
      <c r="F517" s="34"/>
      <c r="G517" s="34"/>
      <c r="H517" s="34"/>
      <c r="I517" s="34"/>
      <c r="J517" s="34"/>
      <c r="K517" s="35"/>
      <c r="L517" s="35"/>
      <c r="M517" s="35"/>
      <c r="N517" s="35"/>
      <c r="O517" s="35"/>
    </row>
    <row r="518" spans="1:15" ht="11.25">
      <c r="A518" s="32"/>
      <c r="B518" s="32"/>
      <c r="C518" s="32"/>
      <c r="D518" s="32"/>
      <c r="E518" s="32"/>
      <c r="F518" s="34"/>
      <c r="G518" s="34"/>
      <c r="H518" s="34"/>
      <c r="I518" s="34"/>
      <c r="J518" s="34"/>
      <c r="K518" s="35"/>
      <c r="L518" s="35"/>
      <c r="M518" s="35"/>
      <c r="N518" s="35"/>
      <c r="O518" s="35"/>
    </row>
    <row r="519" spans="1:15" ht="11.25">
      <c r="A519" s="32"/>
      <c r="B519" s="32"/>
      <c r="C519" s="32"/>
      <c r="D519" s="32"/>
      <c r="E519" s="32"/>
      <c r="F519" s="34"/>
      <c r="G519" s="34"/>
      <c r="H519" s="34"/>
      <c r="I519" s="34"/>
      <c r="J519" s="34"/>
      <c r="K519" s="35"/>
      <c r="L519" s="35"/>
      <c r="M519" s="35"/>
      <c r="N519" s="35"/>
      <c r="O519" s="35"/>
    </row>
    <row r="520" spans="1:15" ht="11.25">
      <c r="A520" s="32"/>
      <c r="B520" s="32"/>
      <c r="C520" s="32"/>
      <c r="D520" s="32"/>
      <c r="E520" s="32"/>
      <c r="F520" s="34"/>
      <c r="G520" s="34"/>
      <c r="H520" s="34"/>
      <c r="I520" s="34"/>
      <c r="J520" s="34"/>
      <c r="K520" s="35"/>
      <c r="L520" s="35"/>
      <c r="M520" s="35"/>
      <c r="N520" s="35"/>
      <c r="O520" s="35"/>
    </row>
    <row r="521" spans="1:15" ht="11.25">
      <c r="A521" s="32"/>
      <c r="B521" s="32"/>
      <c r="C521" s="32"/>
      <c r="D521" s="32"/>
      <c r="E521" s="32"/>
      <c r="F521" s="34"/>
      <c r="G521" s="34"/>
      <c r="H521" s="34"/>
      <c r="I521" s="34"/>
      <c r="J521" s="34"/>
      <c r="K521" s="35"/>
      <c r="L521" s="35"/>
      <c r="M521" s="35"/>
      <c r="N521" s="35"/>
      <c r="O521" s="35"/>
    </row>
    <row r="522" spans="1:15" ht="11.25">
      <c r="A522" s="32"/>
      <c r="B522" s="32"/>
      <c r="C522" s="32"/>
      <c r="D522" s="32"/>
      <c r="E522" s="32"/>
      <c r="F522" s="34"/>
      <c r="G522" s="34"/>
      <c r="H522" s="34"/>
      <c r="I522" s="34"/>
      <c r="J522" s="34"/>
      <c r="K522" s="35"/>
      <c r="L522" s="35"/>
      <c r="M522" s="35"/>
      <c r="N522" s="35"/>
      <c r="O522" s="35"/>
    </row>
    <row r="523" spans="1:15" ht="11.25">
      <c r="A523" s="32"/>
      <c r="B523" s="32"/>
      <c r="C523" s="32"/>
      <c r="D523" s="32"/>
      <c r="E523" s="32"/>
      <c r="F523" s="34"/>
      <c r="G523" s="34"/>
      <c r="H523" s="34"/>
      <c r="I523" s="34"/>
      <c r="J523" s="34"/>
      <c r="K523" s="35"/>
      <c r="L523" s="35"/>
      <c r="M523" s="35"/>
      <c r="N523" s="35"/>
      <c r="O523" s="35"/>
    </row>
    <row r="524" spans="1:15" ht="11.25">
      <c r="A524" s="32"/>
      <c r="B524" s="32"/>
      <c r="C524" s="32"/>
      <c r="D524" s="32"/>
      <c r="E524" s="32"/>
      <c r="F524" s="34"/>
      <c r="G524" s="34"/>
      <c r="H524" s="34"/>
      <c r="I524" s="34"/>
      <c r="J524" s="34"/>
      <c r="K524" s="35"/>
      <c r="L524" s="35"/>
      <c r="M524" s="35"/>
      <c r="N524" s="35"/>
      <c r="O524" s="35"/>
    </row>
    <row r="525" spans="1:15" ht="11.25">
      <c r="A525" s="32"/>
      <c r="B525" s="32"/>
      <c r="C525" s="32"/>
      <c r="D525" s="32"/>
      <c r="E525" s="32"/>
      <c r="F525" s="34"/>
      <c r="G525" s="34"/>
      <c r="H525" s="34"/>
      <c r="I525" s="34"/>
      <c r="J525" s="34"/>
      <c r="K525" s="35"/>
      <c r="L525" s="35"/>
      <c r="M525" s="35"/>
      <c r="N525" s="35"/>
      <c r="O525" s="35"/>
    </row>
    <row r="526" spans="1:15" ht="11.25">
      <c r="A526" s="32"/>
      <c r="B526" s="32"/>
      <c r="C526" s="32"/>
      <c r="D526" s="32"/>
      <c r="E526" s="32"/>
      <c r="F526" s="34"/>
      <c r="G526" s="34"/>
      <c r="H526" s="34"/>
      <c r="I526" s="34"/>
      <c r="J526" s="34"/>
      <c r="K526" s="35"/>
      <c r="L526" s="35"/>
      <c r="M526" s="35"/>
      <c r="N526" s="35"/>
      <c r="O526" s="35"/>
    </row>
    <row r="527" spans="1:15" ht="11.25">
      <c r="A527" s="32"/>
      <c r="B527" s="32"/>
      <c r="C527" s="32"/>
      <c r="D527" s="32"/>
      <c r="E527" s="32"/>
      <c r="F527" s="34"/>
      <c r="G527" s="34"/>
      <c r="H527" s="34"/>
      <c r="I527" s="34"/>
      <c r="J527" s="34"/>
      <c r="K527" s="35"/>
      <c r="L527" s="35"/>
      <c r="M527" s="35"/>
      <c r="N527" s="35"/>
      <c r="O527" s="35"/>
    </row>
    <row r="528" spans="1:15" ht="11.25">
      <c r="A528" s="32"/>
      <c r="B528" s="32"/>
      <c r="C528" s="32"/>
      <c r="D528" s="32"/>
      <c r="E528" s="32"/>
      <c r="F528" s="34"/>
      <c r="G528" s="34"/>
      <c r="H528" s="34"/>
      <c r="I528" s="34"/>
      <c r="J528" s="34"/>
      <c r="K528" s="35"/>
      <c r="L528" s="35"/>
      <c r="M528" s="35"/>
      <c r="N528" s="35"/>
      <c r="O528" s="35"/>
    </row>
    <row r="529" spans="1:15" ht="11.25">
      <c r="A529" s="32"/>
      <c r="B529" s="32"/>
      <c r="C529" s="32"/>
      <c r="D529" s="32"/>
      <c r="E529" s="32"/>
      <c r="F529" s="34"/>
      <c r="G529" s="34"/>
      <c r="H529" s="34"/>
      <c r="I529" s="34"/>
      <c r="J529" s="34"/>
      <c r="K529" s="35"/>
      <c r="L529" s="35"/>
      <c r="M529" s="35"/>
      <c r="N529" s="35"/>
      <c r="O529" s="35"/>
    </row>
    <row r="530" spans="1:15" ht="11.25">
      <c r="A530" s="38"/>
      <c r="B530" s="38"/>
      <c r="C530" s="38"/>
      <c r="D530" s="38"/>
      <c r="E530" s="38"/>
      <c r="F530" s="41"/>
      <c r="G530" s="41"/>
      <c r="H530" s="41"/>
      <c r="I530" s="41"/>
      <c r="J530" s="41"/>
      <c r="K530" s="42"/>
      <c r="L530" s="42"/>
      <c r="M530" s="42"/>
      <c r="N530" s="42"/>
      <c r="O530" s="42"/>
    </row>
    <row r="531" spans="2:10" ht="11.25">
      <c r="B531" s="51" t="s">
        <v>34</v>
      </c>
      <c r="F531" s="73">
        <f>SUM(F496:F530)</f>
        <v>605141</v>
      </c>
      <c r="G531" s="73">
        <f>SUM(G496:G530)</f>
        <v>476576</v>
      </c>
      <c r="H531" s="73"/>
      <c r="I531" s="73"/>
      <c r="J531" s="73">
        <f>SUM(J496:J530)</f>
        <v>128565</v>
      </c>
    </row>
    <row r="532" spans="2:10" ht="11.25">
      <c r="B532" s="51" t="s">
        <v>26</v>
      </c>
      <c r="F532" s="74">
        <f>SUM(F531)</f>
        <v>605141</v>
      </c>
      <c r="G532" s="74">
        <f>SUM(G531)</f>
        <v>476576</v>
      </c>
      <c r="H532" s="74"/>
      <c r="I532" s="73"/>
      <c r="J532" s="74">
        <f>SUM(J531)</f>
        <v>128565</v>
      </c>
    </row>
    <row r="533" spans="2:10" ht="11.25">
      <c r="B533" s="51" t="s">
        <v>27</v>
      </c>
      <c r="F533" s="75"/>
      <c r="G533" s="75"/>
      <c r="H533" s="75"/>
      <c r="I533" s="75"/>
      <c r="J533" s="75"/>
    </row>
    <row r="537" spans="11:14" ht="11.25">
      <c r="K537" s="97"/>
      <c r="L537" s="97"/>
      <c r="M537" s="97"/>
      <c r="N537" s="97"/>
    </row>
    <row r="538" spans="2:14" ht="11.25">
      <c r="B538" s="97" t="s">
        <v>28</v>
      </c>
      <c r="C538" s="97"/>
      <c r="D538" s="97"/>
      <c r="K538" s="97" t="s">
        <v>79</v>
      </c>
      <c r="L538" s="97"/>
      <c r="M538" s="97"/>
      <c r="N538" s="97"/>
    </row>
    <row r="539" spans="2:14" ht="11.25">
      <c r="B539" s="97" t="s">
        <v>29</v>
      </c>
      <c r="C539" s="97"/>
      <c r="D539" s="97"/>
      <c r="K539" s="97" t="s">
        <v>31</v>
      </c>
      <c r="L539" s="97"/>
      <c r="M539" s="97"/>
      <c r="N539" s="97"/>
    </row>
    <row r="540" spans="2:4" ht="11.25">
      <c r="B540" s="109"/>
      <c r="C540" s="109"/>
      <c r="D540" s="109"/>
    </row>
    <row r="541" spans="1:15" ht="11.25">
      <c r="A541" s="97" t="s">
        <v>33</v>
      </c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</row>
    <row r="542" spans="1:15" ht="11.25">
      <c r="A542" s="97" t="s">
        <v>23</v>
      </c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</row>
    <row r="543" spans="1:15" ht="11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98" t="s">
        <v>24</v>
      </c>
      <c r="N543" s="99"/>
      <c r="O543" s="51"/>
    </row>
    <row r="544" spans="1:15" ht="11.25">
      <c r="A544" s="97" t="s">
        <v>80</v>
      </c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</row>
    <row r="545" spans="1:15" ht="11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</row>
    <row r="546" spans="1:15" ht="11.25">
      <c r="A546" s="97" t="s">
        <v>0</v>
      </c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</row>
    <row r="547" spans="1:15" ht="11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</row>
    <row r="548" spans="1:15" ht="11.25">
      <c r="A548" s="57" t="s">
        <v>32</v>
      </c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</row>
    <row r="549" spans="1:15" ht="11.25">
      <c r="A549" s="57" t="s">
        <v>35</v>
      </c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</row>
    <row r="550" ht="11.25">
      <c r="A550" s="57" t="s">
        <v>25</v>
      </c>
    </row>
    <row r="551" spans="1:15" ht="11.25">
      <c r="A551" s="58" t="s">
        <v>14</v>
      </c>
      <c r="B551" s="59" t="s">
        <v>439</v>
      </c>
      <c r="C551" s="60"/>
      <c r="D551" s="58"/>
      <c r="E551" s="60"/>
      <c r="F551" s="58"/>
      <c r="G551" s="61"/>
      <c r="H551" s="61"/>
      <c r="I551" s="61"/>
      <c r="J551" s="60"/>
      <c r="K551" s="100" t="s">
        <v>17</v>
      </c>
      <c r="L551" s="101"/>
      <c r="M551" s="101"/>
      <c r="N551" s="102"/>
      <c r="O551" s="62"/>
    </row>
    <row r="552" spans="1:15" ht="11.25">
      <c r="A552" s="63"/>
      <c r="B552" s="64"/>
      <c r="C552" s="65"/>
      <c r="D552" s="106" t="s">
        <v>15</v>
      </c>
      <c r="E552" s="107"/>
      <c r="F552" s="106" t="s">
        <v>16</v>
      </c>
      <c r="G552" s="108"/>
      <c r="H552" s="108"/>
      <c r="I552" s="108"/>
      <c r="J552" s="107"/>
      <c r="K552" s="103"/>
      <c r="L552" s="104"/>
      <c r="M552" s="104"/>
      <c r="N552" s="105"/>
      <c r="O552" s="66" t="s">
        <v>20</v>
      </c>
    </row>
    <row r="553" spans="1:15" ht="11.25">
      <c r="A553" s="67" t="s">
        <v>440</v>
      </c>
      <c r="B553" s="68"/>
      <c r="C553" s="69"/>
      <c r="D553" s="67"/>
      <c r="E553" s="69"/>
      <c r="F553" s="67"/>
      <c r="G553" s="68"/>
      <c r="H553" s="68"/>
      <c r="I553" s="68"/>
      <c r="J553" s="69"/>
      <c r="K553" s="98" t="s">
        <v>18</v>
      </c>
      <c r="L553" s="99"/>
      <c r="M553" s="98" t="s">
        <v>19</v>
      </c>
      <c r="N553" s="99"/>
      <c r="O553" s="66" t="s">
        <v>21</v>
      </c>
    </row>
    <row r="554" spans="1:15" ht="11.25">
      <c r="A554" s="70"/>
      <c r="B554" s="70"/>
      <c r="C554" s="70"/>
      <c r="D554" s="70" t="s">
        <v>3</v>
      </c>
      <c r="E554" s="70" t="s">
        <v>5</v>
      </c>
      <c r="F554" s="70"/>
      <c r="G554" s="70"/>
      <c r="H554" s="70"/>
      <c r="I554" s="70"/>
      <c r="J554" s="70"/>
      <c r="K554" s="70" t="s">
        <v>10</v>
      </c>
      <c r="L554" s="70"/>
      <c r="M554" s="70"/>
      <c r="N554" s="70"/>
      <c r="O554" s="66" t="s">
        <v>22</v>
      </c>
    </row>
    <row r="555" spans="1:15" ht="11.25">
      <c r="A555" s="71" t="s">
        <v>30</v>
      </c>
      <c r="B555" s="71" t="s">
        <v>1</v>
      </c>
      <c r="C555" s="71" t="s">
        <v>2</v>
      </c>
      <c r="D555" s="71" t="s">
        <v>4</v>
      </c>
      <c r="E555" s="71" t="s">
        <v>4</v>
      </c>
      <c r="F555" s="71" t="s">
        <v>46</v>
      </c>
      <c r="G555" s="71" t="s">
        <v>6</v>
      </c>
      <c r="H555" s="71" t="s">
        <v>8</v>
      </c>
      <c r="I555" s="71" t="s">
        <v>7</v>
      </c>
      <c r="J555" s="71" t="s">
        <v>488</v>
      </c>
      <c r="K555" s="71" t="s">
        <v>11</v>
      </c>
      <c r="L555" s="71" t="s">
        <v>12</v>
      </c>
      <c r="M555" s="71" t="s">
        <v>13</v>
      </c>
      <c r="N555" s="71" t="s">
        <v>12</v>
      </c>
      <c r="O555" s="72"/>
    </row>
    <row r="556" spans="1:15" ht="11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40"/>
      <c r="L556" s="40"/>
      <c r="M556" s="40"/>
      <c r="N556" s="40"/>
      <c r="O556" s="40"/>
    </row>
    <row r="557" spans="1:15" ht="11.25">
      <c r="A557" s="32"/>
      <c r="B557" s="45" t="s">
        <v>445</v>
      </c>
      <c r="C557" s="32"/>
      <c r="D557" s="32"/>
      <c r="E557" s="32"/>
      <c r="F557" s="34"/>
      <c r="G557" s="34"/>
      <c r="H557" s="34"/>
      <c r="I557" s="34"/>
      <c r="J557" s="34"/>
      <c r="K557" s="35"/>
      <c r="L557" s="35"/>
      <c r="M557" s="35"/>
      <c r="N557" s="35"/>
      <c r="O557" s="35"/>
    </row>
    <row r="558" spans="1:15" ht="11.25">
      <c r="A558" s="32" t="s">
        <v>704</v>
      </c>
      <c r="B558" s="32" t="s">
        <v>42</v>
      </c>
      <c r="C558" s="32" t="s">
        <v>56</v>
      </c>
      <c r="D558" s="32" t="s">
        <v>816</v>
      </c>
      <c r="E558" s="32"/>
      <c r="F558" s="34">
        <v>343165</v>
      </c>
      <c r="G558" s="34">
        <f>SUM(F558)</f>
        <v>343165</v>
      </c>
      <c r="H558" s="34"/>
      <c r="I558" s="34"/>
      <c r="J558" s="34"/>
      <c r="K558" s="35"/>
      <c r="L558" s="35"/>
      <c r="M558" s="35"/>
      <c r="N558" s="35"/>
      <c r="O558" s="35" t="s">
        <v>41</v>
      </c>
    </row>
    <row r="559" spans="1:15" ht="11.25">
      <c r="A559" s="32"/>
      <c r="B559" s="32"/>
      <c r="C559" s="32"/>
      <c r="D559" s="32"/>
      <c r="E559" s="32"/>
      <c r="F559" s="34"/>
      <c r="G559" s="34"/>
      <c r="H559" s="34"/>
      <c r="I559" s="34"/>
      <c r="J559" s="34"/>
      <c r="K559" s="35"/>
      <c r="L559" s="35"/>
      <c r="M559" s="35"/>
      <c r="N559" s="35"/>
      <c r="O559" s="35"/>
    </row>
    <row r="560" spans="1:15" ht="11.25">
      <c r="A560" s="32"/>
      <c r="B560" s="32"/>
      <c r="C560" s="32"/>
      <c r="D560" s="32"/>
      <c r="E560" s="32"/>
      <c r="F560" s="34"/>
      <c r="G560" s="34"/>
      <c r="H560" s="34"/>
      <c r="I560" s="34"/>
      <c r="J560" s="34"/>
      <c r="K560" s="35"/>
      <c r="L560" s="35"/>
      <c r="M560" s="35"/>
      <c r="N560" s="35"/>
      <c r="O560" s="35"/>
    </row>
    <row r="561" spans="1:15" ht="11.25">
      <c r="A561" s="32" t="s">
        <v>705</v>
      </c>
      <c r="B561" s="32" t="s">
        <v>42</v>
      </c>
      <c r="C561" s="32" t="s">
        <v>190</v>
      </c>
      <c r="D561" s="32" t="s">
        <v>872</v>
      </c>
      <c r="E561" s="32"/>
      <c r="F561" s="34">
        <v>226503</v>
      </c>
      <c r="G561" s="34">
        <f>SUM(F561)</f>
        <v>226503</v>
      </c>
      <c r="H561" s="34"/>
      <c r="I561" s="34"/>
      <c r="J561" s="34"/>
      <c r="K561" s="35"/>
      <c r="L561" s="35"/>
      <c r="M561" s="35"/>
      <c r="N561" s="35"/>
      <c r="O561" s="35" t="s">
        <v>41</v>
      </c>
    </row>
    <row r="562" spans="1:15" ht="11.25">
      <c r="A562" s="32"/>
      <c r="B562" s="32"/>
      <c r="C562" s="32"/>
      <c r="D562" s="32"/>
      <c r="E562" s="32"/>
      <c r="F562" s="34"/>
      <c r="G562" s="34"/>
      <c r="H562" s="34"/>
      <c r="I562" s="34"/>
      <c r="J562" s="34"/>
      <c r="K562" s="35"/>
      <c r="L562" s="35"/>
      <c r="M562" s="35"/>
      <c r="N562" s="35"/>
      <c r="O562" s="35"/>
    </row>
    <row r="563" spans="1:15" ht="11.25">
      <c r="A563" s="32"/>
      <c r="B563" s="32"/>
      <c r="C563" s="32"/>
      <c r="D563" s="32"/>
      <c r="E563" s="32"/>
      <c r="F563" s="34"/>
      <c r="G563" s="34"/>
      <c r="H563" s="34"/>
      <c r="I563" s="34"/>
      <c r="J563" s="34"/>
      <c r="K563" s="35"/>
      <c r="L563" s="35"/>
      <c r="M563" s="35"/>
      <c r="N563" s="35"/>
      <c r="O563" s="35"/>
    </row>
    <row r="564" spans="1:15" ht="11.25">
      <c r="A564" s="32" t="s">
        <v>706</v>
      </c>
      <c r="B564" s="32" t="s">
        <v>515</v>
      </c>
      <c r="C564" s="32" t="s">
        <v>38</v>
      </c>
      <c r="D564" s="32" t="s">
        <v>873</v>
      </c>
      <c r="E564" s="32"/>
      <c r="F564" s="34">
        <v>50000</v>
      </c>
      <c r="G564" s="34">
        <f>SUM(F564)</f>
        <v>50000</v>
      </c>
      <c r="H564" s="34"/>
      <c r="I564" s="34"/>
      <c r="J564" s="34"/>
      <c r="K564" s="35"/>
      <c r="L564" s="35"/>
      <c r="M564" s="35"/>
      <c r="N564" s="35"/>
      <c r="O564" s="35" t="s">
        <v>51</v>
      </c>
    </row>
    <row r="565" spans="1:15" ht="11.25">
      <c r="A565" s="32"/>
      <c r="B565" s="32"/>
      <c r="C565" s="32"/>
      <c r="D565" s="32"/>
      <c r="E565" s="32"/>
      <c r="F565" s="34"/>
      <c r="G565" s="34"/>
      <c r="H565" s="34"/>
      <c r="I565" s="34"/>
      <c r="J565" s="34"/>
      <c r="K565" s="35"/>
      <c r="L565" s="35"/>
      <c r="M565" s="35"/>
      <c r="N565" s="35"/>
      <c r="O565" s="35"/>
    </row>
    <row r="566" spans="1:15" ht="11.25">
      <c r="A566" s="32"/>
      <c r="B566" s="32"/>
      <c r="C566" s="32"/>
      <c r="D566" s="32"/>
      <c r="E566" s="32"/>
      <c r="F566" s="34"/>
      <c r="G566" s="34"/>
      <c r="H566" s="34"/>
      <c r="I566" s="34"/>
      <c r="J566" s="34"/>
      <c r="K566" s="35"/>
      <c r="L566" s="35"/>
      <c r="M566" s="35"/>
      <c r="N566" s="35"/>
      <c r="O566" s="35"/>
    </row>
    <row r="567" spans="1:15" ht="11.25">
      <c r="A567" s="32" t="s">
        <v>707</v>
      </c>
      <c r="B567" s="32" t="s">
        <v>70</v>
      </c>
      <c r="C567" s="32" t="s">
        <v>179</v>
      </c>
      <c r="D567" s="32" t="s">
        <v>819</v>
      </c>
      <c r="E567" s="32"/>
      <c r="F567" s="34">
        <v>40000</v>
      </c>
      <c r="G567" s="34">
        <f>SUM(F567)</f>
        <v>40000</v>
      </c>
      <c r="H567" s="34"/>
      <c r="I567" s="34"/>
      <c r="J567" s="34"/>
      <c r="K567" s="35"/>
      <c r="L567" s="35"/>
      <c r="M567" s="35"/>
      <c r="N567" s="35"/>
      <c r="O567" s="35" t="s">
        <v>51</v>
      </c>
    </row>
    <row r="568" spans="1:15" ht="11.25">
      <c r="A568" s="32"/>
      <c r="B568" s="32"/>
      <c r="C568" s="32"/>
      <c r="D568" s="32"/>
      <c r="E568" s="32"/>
      <c r="F568" s="34"/>
      <c r="G568" s="34"/>
      <c r="H568" s="34"/>
      <c r="I568" s="34"/>
      <c r="J568" s="34"/>
      <c r="K568" s="35"/>
      <c r="L568" s="35"/>
      <c r="M568" s="35"/>
      <c r="N568" s="35"/>
      <c r="O568" s="35"/>
    </row>
    <row r="569" spans="1:15" ht="11.25">
      <c r="A569" s="32"/>
      <c r="B569" s="32"/>
      <c r="C569" s="32"/>
      <c r="D569" s="32"/>
      <c r="E569" s="32"/>
      <c r="F569" s="34"/>
      <c r="G569" s="34"/>
      <c r="H569" s="34"/>
      <c r="I569" s="34"/>
      <c r="J569" s="34"/>
      <c r="K569" s="35"/>
      <c r="L569" s="35"/>
      <c r="M569" s="35"/>
      <c r="N569" s="35"/>
      <c r="O569" s="35"/>
    </row>
    <row r="570" spans="1:15" ht="11.25">
      <c r="A570" s="32"/>
      <c r="B570" s="32"/>
      <c r="C570" s="32"/>
      <c r="D570" s="32"/>
      <c r="E570" s="32"/>
      <c r="F570" s="34"/>
      <c r="G570" s="34"/>
      <c r="H570" s="34"/>
      <c r="I570" s="34"/>
      <c r="J570" s="34"/>
      <c r="K570" s="35"/>
      <c r="L570" s="35"/>
      <c r="M570" s="35"/>
      <c r="N570" s="35"/>
      <c r="O570" s="35"/>
    </row>
    <row r="571" spans="1:15" ht="11.25">
      <c r="A571" s="32"/>
      <c r="B571" s="32"/>
      <c r="C571" s="32"/>
      <c r="D571" s="32"/>
      <c r="E571" s="32"/>
      <c r="F571" s="34"/>
      <c r="G571" s="34"/>
      <c r="H571" s="34"/>
      <c r="I571" s="34"/>
      <c r="J571" s="34"/>
      <c r="K571" s="35"/>
      <c r="L571" s="35"/>
      <c r="M571" s="35"/>
      <c r="N571" s="35"/>
      <c r="O571" s="35"/>
    </row>
    <row r="572" spans="1:15" ht="11.25">
      <c r="A572" s="32"/>
      <c r="B572" s="32"/>
      <c r="C572" s="32"/>
      <c r="D572" s="32"/>
      <c r="E572" s="32"/>
      <c r="F572" s="34"/>
      <c r="G572" s="34"/>
      <c r="H572" s="34"/>
      <c r="I572" s="34"/>
      <c r="J572" s="34"/>
      <c r="K572" s="35"/>
      <c r="L572" s="35"/>
      <c r="M572" s="35"/>
      <c r="N572" s="35"/>
      <c r="O572" s="35"/>
    </row>
    <row r="573" spans="1:15" ht="11.25">
      <c r="A573" s="32"/>
      <c r="B573" s="32"/>
      <c r="C573" s="32"/>
      <c r="D573" s="32"/>
      <c r="E573" s="32"/>
      <c r="F573" s="34"/>
      <c r="G573" s="34"/>
      <c r="H573" s="34"/>
      <c r="I573" s="34"/>
      <c r="J573" s="34"/>
      <c r="K573" s="35"/>
      <c r="L573" s="35"/>
      <c r="M573" s="35"/>
      <c r="N573" s="35"/>
      <c r="O573" s="35"/>
    </row>
    <row r="574" spans="1:15" ht="11.25">
      <c r="A574" s="32"/>
      <c r="B574" s="32"/>
      <c r="C574" s="32"/>
      <c r="D574" s="32"/>
      <c r="E574" s="32"/>
      <c r="F574" s="34"/>
      <c r="G574" s="34"/>
      <c r="H574" s="34"/>
      <c r="I574" s="34"/>
      <c r="J574" s="34"/>
      <c r="K574" s="35"/>
      <c r="L574" s="35"/>
      <c r="M574" s="35"/>
      <c r="N574" s="35"/>
      <c r="O574" s="35"/>
    </row>
    <row r="575" spans="1:15" ht="11.25">
      <c r="A575" s="32"/>
      <c r="B575" s="32"/>
      <c r="C575" s="32"/>
      <c r="D575" s="32"/>
      <c r="E575" s="32"/>
      <c r="F575" s="34"/>
      <c r="G575" s="34"/>
      <c r="H575" s="34"/>
      <c r="I575" s="34"/>
      <c r="J575" s="34"/>
      <c r="K575" s="35"/>
      <c r="L575" s="35"/>
      <c r="M575" s="35"/>
      <c r="N575" s="35"/>
      <c r="O575" s="35"/>
    </row>
    <row r="576" spans="1:15" ht="11.25">
      <c r="A576" s="32"/>
      <c r="B576" s="32"/>
      <c r="C576" s="32"/>
      <c r="D576" s="32"/>
      <c r="E576" s="32"/>
      <c r="F576" s="34"/>
      <c r="G576" s="34"/>
      <c r="H576" s="34"/>
      <c r="I576" s="34"/>
      <c r="J576" s="34"/>
      <c r="K576" s="35"/>
      <c r="L576" s="35"/>
      <c r="M576" s="35"/>
      <c r="N576" s="35"/>
      <c r="O576" s="35"/>
    </row>
    <row r="577" spans="1:15" ht="11.25">
      <c r="A577" s="32"/>
      <c r="B577" s="32"/>
      <c r="C577" s="32"/>
      <c r="D577" s="32"/>
      <c r="E577" s="32"/>
      <c r="F577" s="34"/>
      <c r="G577" s="34"/>
      <c r="H577" s="34"/>
      <c r="I577" s="34"/>
      <c r="J577" s="34"/>
      <c r="K577" s="35"/>
      <c r="L577" s="35"/>
      <c r="M577" s="35"/>
      <c r="N577" s="35"/>
      <c r="O577" s="35"/>
    </row>
    <row r="578" spans="1:15" ht="11.25">
      <c r="A578" s="32"/>
      <c r="B578" s="32"/>
      <c r="C578" s="32"/>
      <c r="D578" s="32"/>
      <c r="E578" s="32"/>
      <c r="F578" s="34"/>
      <c r="G578" s="34"/>
      <c r="H578" s="34"/>
      <c r="I578" s="34"/>
      <c r="J578" s="34"/>
      <c r="K578" s="35"/>
      <c r="L578" s="35"/>
      <c r="M578" s="35"/>
      <c r="N578" s="35"/>
      <c r="O578" s="35"/>
    </row>
    <row r="579" spans="1:15" ht="11.25">
      <c r="A579" s="32"/>
      <c r="B579" s="32"/>
      <c r="C579" s="32"/>
      <c r="D579" s="32"/>
      <c r="E579" s="32"/>
      <c r="F579" s="34"/>
      <c r="G579" s="34"/>
      <c r="H579" s="34"/>
      <c r="I579" s="34"/>
      <c r="J579" s="34"/>
      <c r="K579" s="35"/>
      <c r="L579" s="35"/>
      <c r="M579" s="35"/>
      <c r="N579" s="35"/>
      <c r="O579" s="35"/>
    </row>
    <row r="580" spans="1:15" ht="11.25">
      <c r="A580" s="32"/>
      <c r="B580" s="32"/>
      <c r="C580" s="32"/>
      <c r="D580" s="32"/>
      <c r="E580" s="32"/>
      <c r="F580" s="34"/>
      <c r="G580" s="34"/>
      <c r="H580" s="34"/>
      <c r="I580" s="34"/>
      <c r="J580" s="34"/>
      <c r="K580" s="35"/>
      <c r="L580" s="35"/>
      <c r="M580" s="35"/>
      <c r="N580" s="35"/>
      <c r="O580" s="35"/>
    </row>
    <row r="581" spans="1:15" ht="11.25">
      <c r="A581" s="32"/>
      <c r="B581" s="32"/>
      <c r="C581" s="32"/>
      <c r="D581" s="32"/>
      <c r="E581" s="32"/>
      <c r="F581" s="34"/>
      <c r="G581" s="34"/>
      <c r="H581" s="34"/>
      <c r="I581" s="34"/>
      <c r="J581" s="34"/>
      <c r="K581" s="35"/>
      <c r="L581" s="35"/>
      <c r="M581" s="35"/>
      <c r="N581" s="35"/>
      <c r="O581" s="35"/>
    </row>
    <row r="582" spans="1:15" ht="11.25">
      <c r="A582" s="32"/>
      <c r="B582" s="32"/>
      <c r="C582" s="32"/>
      <c r="D582" s="32"/>
      <c r="E582" s="32"/>
      <c r="F582" s="34"/>
      <c r="G582" s="34"/>
      <c r="H582" s="34"/>
      <c r="I582" s="34"/>
      <c r="J582" s="34"/>
      <c r="K582" s="35"/>
      <c r="L582" s="35"/>
      <c r="M582" s="35"/>
      <c r="N582" s="35"/>
      <c r="O582" s="35"/>
    </row>
    <row r="583" spans="1:15" ht="11.25">
      <c r="A583" s="32"/>
      <c r="B583" s="32"/>
      <c r="C583" s="32"/>
      <c r="D583" s="32"/>
      <c r="E583" s="32"/>
      <c r="F583" s="34"/>
      <c r="G583" s="34"/>
      <c r="H583" s="34"/>
      <c r="I583" s="34"/>
      <c r="J583" s="34"/>
      <c r="K583" s="35"/>
      <c r="L583" s="35"/>
      <c r="M583" s="35"/>
      <c r="N583" s="35"/>
      <c r="O583" s="35"/>
    </row>
    <row r="584" spans="1:15" ht="11.25">
      <c r="A584" s="32"/>
      <c r="B584" s="32"/>
      <c r="C584" s="32"/>
      <c r="D584" s="32"/>
      <c r="E584" s="32"/>
      <c r="F584" s="34"/>
      <c r="G584" s="34"/>
      <c r="H584" s="34"/>
      <c r="I584" s="34"/>
      <c r="J584" s="34"/>
      <c r="K584" s="35"/>
      <c r="L584" s="35"/>
      <c r="M584" s="35"/>
      <c r="N584" s="35"/>
      <c r="O584" s="35"/>
    </row>
    <row r="585" spans="1:15" ht="11.25">
      <c r="A585" s="32"/>
      <c r="B585" s="32"/>
      <c r="C585" s="32"/>
      <c r="D585" s="32"/>
      <c r="E585" s="32"/>
      <c r="F585" s="34"/>
      <c r="G585" s="34"/>
      <c r="H585" s="34"/>
      <c r="I585" s="34"/>
      <c r="J585" s="34"/>
      <c r="K585" s="35"/>
      <c r="L585" s="35"/>
      <c r="M585" s="35"/>
      <c r="N585" s="35"/>
      <c r="O585" s="35"/>
    </row>
    <row r="586" spans="1:15" ht="11.25">
      <c r="A586" s="32"/>
      <c r="B586" s="32"/>
      <c r="C586" s="32"/>
      <c r="D586" s="32"/>
      <c r="E586" s="32"/>
      <c r="F586" s="34"/>
      <c r="G586" s="34"/>
      <c r="H586" s="34"/>
      <c r="I586" s="34"/>
      <c r="J586" s="34"/>
      <c r="K586" s="35"/>
      <c r="L586" s="35"/>
      <c r="M586" s="35"/>
      <c r="N586" s="35"/>
      <c r="O586" s="35"/>
    </row>
    <row r="587" spans="1:15" ht="11.25">
      <c r="A587" s="32"/>
      <c r="B587" s="32"/>
      <c r="C587" s="32"/>
      <c r="D587" s="32"/>
      <c r="E587" s="32"/>
      <c r="F587" s="34"/>
      <c r="G587" s="34"/>
      <c r="H587" s="34"/>
      <c r="I587" s="34"/>
      <c r="J587" s="34"/>
      <c r="K587" s="35"/>
      <c r="L587" s="35"/>
      <c r="M587" s="35"/>
      <c r="N587" s="35"/>
      <c r="O587" s="35"/>
    </row>
    <row r="588" spans="1:15" ht="11.25">
      <c r="A588" s="32"/>
      <c r="B588" s="32"/>
      <c r="C588" s="32"/>
      <c r="D588" s="32"/>
      <c r="E588" s="32"/>
      <c r="F588" s="34"/>
      <c r="G588" s="34"/>
      <c r="H588" s="34"/>
      <c r="I588" s="34"/>
      <c r="J588" s="34"/>
      <c r="K588" s="35"/>
      <c r="L588" s="35"/>
      <c r="M588" s="35"/>
      <c r="N588" s="35"/>
      <c r="O588" s="35"/>
    </row>
    <row r="589" spans="1:15" ht="11.25">
      <c r="A589" s="32"/>
      <c r="B589" s="32"/>
      <c r="C589" s="32"/>
      <c r="D589" s="32"/>
      <c r="E589" s="32"/>
      <c r="F589" s="34"/>
      <c r="G589" s="34"/>
      <c r="H589" s="34"/>
      <c r="I589" s="34"/>
      <c r="J589" s="34"/>
      <c r="K589" s="35"/>
      <c r="L589" s="35"/>
      <c r="M589" s="35"/>
      <c r="N589" s="35"/>
      <c r="O589" s="35"/>
    </row>
    <row r="590" spans="1:15" ht="11.25">
      <c r="A590" s="38"/>
      <c r="B590" s="38"/>
      <c r="C590" s="38"/>
      <c r="D590" s="38"/>
      <c r="E590" s="38"/>
      <c r="F590" s="41"/>
      <c r="G590" s="41"/>
      <c r="H590" s="41"/>
      <c r="I590" s="41"/>
      <c r="J590" s="41"/>
      <c r="K590" s="42"/>
      <c r="L590" s="42"/>
      <c r="M590" s="42"/>
      <c r="N590" s="42"/>
      <c r="O590" s="42"/>
    </row>
    <row r="591" spans="2:10" ht="11.25">
      <c r="B591" s="51" t="s">
        <v>34</v>
      </c>
      <c r="F591" s="73">
        <f>SUM(F556:F590)</f>
        <v>659668</v>
      </c>
      <c r="G591" s="73">
        <f>SUM(G556:G590)</f>
        <v>659668</v>
      </c>
      <c r="H591" s="73"/>
      <c r="I591" s="73"/>
      <c r="J591" s="73"/>
    </row>
    <row r="592" spans="2:10" ht="11.25">
      <c r="B592" s="51" t="s">
        <v>26</v>
      </c>
      <c r="F592" s="74">
        <f>SUM(F591)</f>
        <v>659668</v>
      </c>
      <c r="G592" s="74">
        <f>SUM(G591)</f>
        <v>659668</v>
      </c>
      <c r="H592" s="74"/>
      <c r="I592" s="73"/>
      <c r="J592" s="73"/>
    </row>
    <row r="593" spans="2:10" ht="11.25">
      <c r="B593" s="51" t="s">
        <v>27</v>
      </c>
      <c r="F593" s="74">
        <f>F114+F353+F473+F532+F592</f>
        <v>13406261</v>
      </c>
      <c r="G593" s="74">
        <f>G114+G353+G473+G532+G592</f>
        <v>11934829</v>
      </c>
      <c r="H593" s="74"/>
      <c r="I593" s="74"/>
      <c r="J593" s="74">
        <f>J114+J353+J473+J532+J592</f>
        <v>1471432</v>
      </c>
    </row>
    <row r="597" spans="11:14" ht="11.25">
      <c r="K597" s="97"/>
      <c r="L597" s="97"/>
      <c r="M597" s="97"/>
      <c r="N597" s="97"/>
    </row>
    <row r="598" spans="2:14" ht="11.25">
      <c r="B598" s="97" t="s">
        <v>28</v>
      </c>
      <c r="C598" s="97"/>
      <c r="D598" s="97"/>
      <c r="K598" s="97" t="s">
        <v>79</v>
      </c>
      <c r="L598" s="97"/>
      <c r="M598" s="97"/>
      <c r="N598" s="97"/>
    </row>
    <row r="599" spans="2:14" ht="11.25">
      <c r="B599" s="97" t="s">
        <v>29</v>
      </c>
      <c r="C599" s="97"/>
      <c r="D599" s="97"/>
      <c r="K599" s="97" t="s">
        <v>31</v>
      </c>
      <c r="L599" s="97"/>
      <c r="M599" s="97"/>
      <c r="N599" s="97"/>
    </row>
    <row r="600" spans="2:4" ht="11.25">
      <c r="B600" s="109"/>
      <c r="C600" s="109"/>
      <c r="D600" s="109"/>
    </row>
  </sheetData>
  <mergeCells count="153">
    <mergeCell ref="B360:D360"/>
    <mergeCell ref="K360:N360"/>
    <mergeCell ref="K314:L314"/>
    <mergeCell ref="M314:N314"/>
    <mergeCell ref="K358:N358"/>
    <mergeCell ref="B359:D359"/>
    <mergeCell ref="K359:N359"/>
    <mergeCell ref="A307:O307"/>
    <mergeCell ref="K312:N313"/>
    <mergeCell ref="D313:E313"/>
    <mergeCell ref="F313:J313"/>
    <mergeCell ref="A302:O302"/>
    <mergeCell ref="A303:O303"/>
    <mergeCell ref="M304:N304"/>
    <mergeCell ref="A305:O305"/>
    <mergeCell ref="B479:D479"/>
    <mergeCell ref="K479:N479"/>
    <mergeCell ref="K433:L433"/>
    <mergeCell ref="M433:N433"/>
    <mergeCell ref="K477:N477"/>
    <mergeCell ref="B478:D478"/>
    <mergeCell ref="K478:N478"/>
    <mergeCell ref="A426:O426"/>
    <mergeCell ref="K431:N432"/>
    <mergeCell ref="D432:E432"/>
    <mergeCell ref="F432:J432"/>
    <mergeCell ref="A421:O421"/>
    <mergeCell ref="A422:O422"/>
    <mergeCell ref="M423:N423"/>
    <mergeCell ref="A424:O424"/>
    <mergeCell ref="K419:N419"/>
    <mergeCell ref="D373:E373"/>
    <mergeCell ref="F373:J373"/>
    <mergeCell ref="M364:N364"/>
    <mergeCell ref="A365:O365"/>
    <mergeCell ref="A367:O367"/>
    <mergeCell ref="K417:N417"/>
    <mergeCell ref="K178:N178"/>
    <mergeCell ref="K120:N120"/>
    <mergeCell ref="A62:O62"/>
    <mergeCell ref="A63:O63"/>
    <mergeCell ref="M64:N64"/>
    <mergeCell ref="A65:O65"/>
    <mergeCell ref="A67:O67"/>
    <mergeCell ref="K72:N73"/>
    <mergeCell ref="A122:O122"/>
    <mergeCell ref="A123:O123"/>
    <mergeCell ref="K537:N537"/>
    <mergeCell ref="K239:N239"/>
    <mergeCell ref="K300:N300"/>
    <mergeCell ref="K374:L374"/>
    <mergeCell ref="M374:N374"/>
    <mergeCell ref="A481:O481"/>
    <mergeCell ref="B418:D418"/>
    <mergeCell ref="K418:N418"/>
    <mergeCell ref="B419:D419"/>
    <mergeCell ref="B239:D239"/>
    <mergeCell ref="K179:N179"/>
    <mergeCell ref="K180:N180"/>
    <mergeCell ref="K539:N539"/>
    <mergeCell ref="K372:N373"/>
    <mergeCell ref="K237:N237"/>
    <mergeCell ref="K194:L194"/>
    <mergeCell ref="A187:O187"/>
    <mergeCell ref="K192:N193"/>
    <mergeCell ref="D193:E193"/>
    <mergeCell ref="F193:J193"/>
    <mergeCell ref="B238:D238"/>
    <mergeCell ref="K238:N238"/>
    <mergeCell ref="K599:N599"/>
    <mergeCell ref="M74:N74"/>
    <mergeCell ref="M194:N194"/>
    <mergeCell ref="M184:N184"/>
    <mergeCell ref="A185:O185"/>
    <mergeCell ref="B179:D179"/>
    <mergeCell ref="B180:D180"/>
    <mergeCell ref="B181:D181"/>
    <mergeCell ref="D73:E73"/>
    <mergeCell ref="F73:J73"/>
    <mergeCell ref="K74:L74"/>
    <mergeCell ref="B120:D120"/>
    <mergeCell ref="B119:D119"/>
    <mergeCell ref="K119:N119"/>
    <mergeCell ref="K118:N118"/>
    <mergeCell ref="A182:O182"/>
    <mergeCell ref="A183:O183"/>
    <mergeCell ref="B60:D60"/>
    <mergeCell ref="B61:D61"/>
    <mergeCell ref="M124:N124"/>
    <mergeCell ref="A125:O125"/>
    <mergeCell ref="A127:O127"/>
    <mergeCell ref="K132:N133"/>
    <mergeCell ref="D133:E133"/>
    <mergeCell ref="F133:J133"/>
    <mergeCell ref="D12:E12"/>
    <mergeCell ref="F12:J12"/>
    <mergeCell ref="K11:N12"/>
    <mergeCell ref="B59:D59"/>
    <mergeCell ref="K59:N59"/>
    <mergeCell ref="K13:L13"/>
    <mergeCell ref="M13:N13"/>
    <mergeCell ref="K58:N58"/>
    <mergeCell ref="A1:O1"/>
    <mergeCell ref="A2:O2"/>
    <mergeCell ref="A4:O4"/>
    <mergeCell ref="A6:O6"/>
    <mergeCell ref="M3:N3"/>
    <mergeCell ref="K134:L134"/>
    <mergeCell ref="M134:N134"/>
    <mergeCell ref="A362:O362"/>
    <mergeCell ref="A363:O363"/>
    <mergeCell ref="A241:O241"/>
    <mergeCell ref="A242:O242"/>
    <mergeCell ref="M243:N243"/>
    <mergeCell ref="A244:O244"/>
    <mergeCell ref="A246:O246"/>
    <mergeCell ref="K251:N252"/>
    <mergeCell ref="A482:O482"/>
    <mergeCell ref="M483:N483"/>
    <mergeCell ref="A484:O484"/>
    <mergeCell ref="A486:O486"/>
    <mergeCell ref="K491:N492"/>
    <mergeCell ref="D492:E492"/>
    <mergeCell ref="F492:J492"/>
    <mergeCell ref="K493:L493"/>
    <mergeCell ref="M493:N493"/>
    <mergeCell ref="B538:D538"/>
    <mergeCell ref="K538:N538"/>
    <mergeCell ref="B539:D539"/>
    <mergeCell ref="B540:D540"/>
    <mergeCell ref="M543:N543"/>
    <mergeCell ref="A544:O544"/>
    <mergeCell ref="A546:O546"/>
    <mergeCell ref="K551:N552"/>
    <mergeCell ref="D552:E552"/>
    <mergeCell ref="D252:E252"/>
    <mergeCell ref="F252:J252"/>
    <mergeCell ref="B300:D300"/>
    <mergeCell ref="K253:L253"/>
    <mergeCell ref="M253:N253"/>
    <mergeCell ref="B299:D299"/>
    <mergeCell ref="K299:N299"/>
    <mergeCell ref="K298:N298"/>
    <mergeCell ref="A541:O541"/>
    <mergeCell ref="B600:D600"/>
    <mergeCell ref="F552:J552"/>
    <mergeCell ref="K597:N597"/>
    <mergeCell ref="B599:D599"/>
    <mergeCell ref="K553:L553"/>
    <mergeCell ref="A542:O542"/>
    <mergeCell ref="M553:N553"/>
    <mergeCell ref="B598:D598"/>
    <mergeCell ref="K598:N598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6"/>
  <sheetViews>
    <sheetView workbookViewId="0" topLeftCell="A193">
      <selection activeCell="A193" sqref="A1:IV16384"/>
    </sheetView>
  </sheetViews>
  <sheetFormatPr defaultColWidth="11.421875" defaultRowHeight="12.75"/>
  <cols>
    <col min="1" max="1" width="10.57421875" style="36" customWidth="1"/>
    <col min="2" max="2" width="30.421875" style="36" customWidth="1"/>
    <col min="3" max="3" width="16.5742187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9.140625" style="36" bestFit="1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80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439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449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488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447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708</v>
      </c>
      <c r="B18" s="32" t="s">
        <v>226</v>
      </c>
      <c r="C18" s="32" t="s">
        <v>95</v>
      </c>
      <c r="D18" s="32" t="s">
        <v>44</v>
      </c>
      <c r="E18" s="32"/>
      <c r="F18" s="34">
        <v>169655</v>
      </c>
      <c r="G18" s="34">
        <f>SUM(F18)</f>
        <v>169655</v>
      </c>
      <c r="H18" s="34"/>
      <c r="I18" s="34"/>
      <c r="J18" s="34"/>
      <c r="K18" s="35" t="s">
        <v>44</v>
      </c>
      <c r="L18" s="35">
        <v>1</v>
      </c>
      <c r="M18" s="35" t="s">
        <v>52</v>
      </c>
      <c r="N18" s="35">
        <v>40</v>
      </c>
      <c r="O18" s="35" t="s">
        <v>41</v>
      </c>
    </row>
    <row r="19" spans="1:15" ht="11.2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709</v>
      </c>
      <c r="B21" s="32" t="s">
        <v>233</v>
      </c>
      <c r="C21" s="32" t="s">
        <v>85</v>
      </c>
      <c r="D21" s="32" t="s">
        <v>44</v>
      </c>
      <c r="E21" s="32"/>
      <c r="F21" s="34">
        <v>169655</v>
      </c>
      <c r="G21" s="34">
        <f>SUM(F21)</f>
        <v>169655</v>
      </c>
      <c r="H21" s="34"/>
      <c r="I21" s="34"/>
      <c r="J21" s="34"/>
      <c r="K21" s="35" t="s">
        <v>44</v>
      </c>
      <c r="L21" s="35">
        <v>1</v>
      </c>
      <c r="M21" s="35" t="s">
        <v>52</v>
      </c>
      <c r="N21" s="35">
        <v>40</v>
      </c>
      <c r="O21" s="35" t="s">
        <v>41</v>
      </c>
    </row>
    <row r="22" spans="1:15" ht="11.2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710</v>
      </c>
      <c r="B24" s="32" t="s">
        <v>511</v>
      </c>
      <c r="C24" s="32" t="s">
        <v>74</v>
      </c>
      <c r="D24" s="32" t="s">
        <v>874</v>
      </c>
      <c r="E24" s="32"/>
      <c r="F24" s="34">
        <v>122873</v>
      </c>
      <c r="G24" s="34">
        <f>SUM(F24)</f>
        <v>122873</v>
      </c>
      <c r="H24" s="34"/>
      <c r="I24" s="34"/>
      <c r="J24" s="34"/>
      <c r="K24" s="35" t="s">
        <v>48</v>
      </c>
      <c r="L24" s="35">
        <v>1</v>
      </c>
      <c r="M24" s="35" t="s">
        <v>52</v>
      </c>
      <c r="N24" s="35">
        <v>80</v>
      </c>
      <c r="O24" s="35" t="s">
        <v>41</v>
      </c>
    </row>
    <row r="25" spans="1:15" ht="11.2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711</v>
      </c>
      <c r="B27" s="32" t="s">
        <v>45</v>
      </c>
      <c r="C27" s="32" t="s">
        <v>104</v>
      </c>
      <c r="D27" s="32" t="s">
        <v>44</v>
      </c>
      <c r="E27" s="32"/>
      <c r="F27" s="34">
        <v>209600</v>
      </c>
      <c r="G27" s="34">
        <f>SUM(F27)</f>
        <v>209600</v>
      </c>
      <c r="H27" s="34"/>
      <c r="I27" s="34"/>
      <c r="J27" s="34"/>
      <c r="K27" s="35" t="s">
        <v>44</v>
      </c>
      <c r="L27" s="35">
        <v>1</v>
      </c>
      <c r="M27" s="35" t="s">
        <v>52</v>
      </c>
      <c r="N27" s="35">
        <v>40</v>
      </c>
      <c r="O27" s="35" t="s">
        <v>41</v>
      </c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712</v>
      </c>
      <c r="B30" s="32" t="s">
        <v>165</v>
      </c>
      <c r="C30" s="32" t="s">
        <v>166</v>
      </c>
      <c r="D30" s="32" t="s">
        <v>874</v>
      </c>
      <c r="E30" s="32"/>
      <c r="F30" s="34">
        <v>122873</v>
      </c>
      <c r="G30" s="34">
        <f>SUM(F30)</f>
        <v>122873</v>
      </c>
      <c r="H30" s="34"/>
      <c r="I30" s="34"/>
      <c r="J30" s="34"/>
      <c r="K30" s="35" t="s">
        <v>48</v>
      </c>
      <c r="L30" s="35">
        <v>1</v>
      </c>
      <c r="M30" s="35" t="s">
        <v>52</v>
      </c>
      <c r="N30" s="35">
        <v>80</v>
      </c>
      <c r="O30" s="35" t="s">
        <v>41</v>
      </c>
    </row>
    <row r="31" spans="1:15" ht="11.25">
      <c r="A31" s="32"/>
      <c r="B31" s="32"/>
      <c r="C31" s="32" t="s">
        <v>504</v>
      </c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713</v>
      </c>
      <c r="B33" s="32" t="s">
        <v>187</v>
      </c>
      <c r="C33" s="32" t="s">
        <v>172</v>
      </c>
      <c r="D33" s="32" t="s">
        <v>874</v>
      </c>
      <c r="E33" s="32"/>
      <c r="F33" s="34">
        <v>122873</v>
      </c>
      <c r="G33" s="34">
        <f>SUM(F33)</f>
        <v>122873</v>
      </c>
      <c r="H33" s="34"/>
      <c r="I33" s="34"/>
      <c r="J33" s="34"/>
      <c r="K33" s="35" t="s">
        <v>48</v>
      </c>
      <c r="L33" s="35">
        <v>1</v>
      </c>
      <c r="M33" s="35" t="s">
        <v>52</v>
      </c>
      <c r="N33" s="35">
        <v>80</v>
      </c>
      <c r="O33" s="35" t="s">
        <v>41</v>
      </c>
    </row>
    <row r="34" spans="1:15" ht="11.2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714</v>
      </c>
      <c r="B36" s="32" t="s">
        <v>191</v>
      </c>
      <c r="C36" s="32" t="s">
        <v>37</v>
      </c>
      <c r="D36" s="32" t="s">
        <v>874</v>
      </c>
      <c r="E36" s="32"/>
      <c r="F36" s="34">
        <v>122873</v>
      </c>
      <c r="G36" s="34">
        <f>SUM(F36)</f>
        <v>122873</v>
      </c>
      <c r="H36" s="34"/>
      <c r="I36" s="34"/>
      <c r="J36" s="34"/>
      <c r="K36" s="35" t="s">
        <v>48</v>
      </c>
      <c r="L36" s="35">
        <v>1</v>
      </c>
      <c r="M36" s="35" t="s">
        <v>52</v>
      </c>
      <c r="N36" s="35">
        <v>80</v>
      </c>
      <c r="O36" s="35" t="s">
        <v>41</v>
      </c>
    </row>
    <row r="37" spans="1:15" ht="11.25">
      <c r="A37" s="32"/>
      <c r="B37" s="32"/>
      <c r="C37" s="32" t="s">
        <v>192</v>
      </c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 t="s">
        <v>715</v>
      </c>
      <c r="B39" s="32" t="s">
        <v>194</v>
      </c>
      <c r="C39" s="32" t="s">
        <v>195</v>
      </c>
      <c r="D39" s="32" t="s">
        <v>874</v>
      </c>
      <c r="E39" s="32"/>
      <c r="F39" s="34">
        <v>122873</v>
      </c>
      <c r="G39" s="34">
        <f>SUM(F39)</f>
        <v>122873</v>
      </c>
      <c r="H39" s="34"/>
      <c r="I39" s="34"/>
      <c r="J39" s="34"/>
      <c r="K39" s="35" t="s">
        <v>48</v>
      </c>
      <c r="L39" s="35">
        <v>1</v>
      </c>
      <c r="M39" s="35" t="s">
        <v>52</v>
      </c>
      <c r="N39" s="35">
        <v>40</v>
      </c>
      <c r="O39" s="35" t="s">
        <v>41</v>
      </c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 t="s">
        <v>716</v>
      </c>
      <c r="B42" s="32" t="s">
        <v>197</v>
      </c>
      <c r="C42" s="32" t="s">
        <v>198</v>
      </c>
      <c r="D42" s="32" t="s">
        <v>874</v>
      </c>
      <c r="E42" s="32"/>
      <c r="F42" s="34">
        <v>122873</v>
      </c>
      <c r="G42" s="34">
        <f>SUM(F42)</f>
        <v>122873</v>
      </c>
      <c r="H42" s="34"/>
      <c r="I42" s="34"/>
      <c r="J42" s="34"/>
      <c r="K42" s="35" t="s">
        <v>48</v>
      </c>
      <c r="L42" s="35">
        <v>1</v>
      </c>
      <c r="M42" s="35" t="s">
        <v>52</v>
      </c>
      <c r="N42" s="35">
        <v>40</v>
      </c>
      <c r="O42" s="35" t="s">
        <v>41</v>
      </c>
    </row>
    <row r="43" spans="1:15" ht="11.2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 t="s">
        <v>717</v>
      </c>
      <c r="B45" s="32" t="s">
        <v>98</v>
      </c>
      <c r="C45" s="32" t="s">
        <v>209</v>
      </c>
      <c r="D45" s="32" t="s">
        <v>874</v>
      </c>
      <c r="E45" s="32"/>
      <c r="F45" s="34">
        <v>122873</v>
      </c>
      <c r="G45" s="34">
        <f>SUM(F45)</f>
        <v>122873</v>
      </c>
      <c r="H45" s="34"/>
      <c r="I45" s="34"/>
      <c r="J45" s="34"/>
      <c r="K45" s="35" t="s">
        <v>48</v>
      </c>
      <c r="L45" s="35">
        <v>1</v>
      </c>
      <c r="M45" s="35" t="s">
        <v>52</v>
      </c>
      <c r="N45" s="35">
        <v>40</v>
      </c>
      <c r="O45" s="35" t="s">
        <v>41</v>
      </c>
    </row>
    <row r="46" spans="1:15" ht="11.25">
      <c r="A46" s="32"/>
      <c r="B46" s="32"/>
      <c r="C46" s="32"/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8"/>
      <c r="B52" s="38"/>
      <c r="C52" s="38"/>
      <c r="D52" s="38"/>
      <c r="E52" s="38"/>
      <c r="F52" s="41"/>
      <c r="G52" s="41"/>
      <c r="H52" s="41"/>
      <c r="I52" s="41"/>
      <c r="J52" s="41"/>
      <c r="K52" s="42"/>
      <c r="L52" s="42"/>
      <c r="M52" s="42"/>
      <c r="N52" s="42"/>
      <c r="O52" s="42"/>
    </row>
    <row r="53" spans="2:10" ht="11.25">
      <c r="B53" s="51" t="s">
        <v>34</v>
      </c>
      <c r="F53" s="73">
        <f>SUM(F16:F52)</f>
        <v>1409021</v>
      </c>
      <c r="G53" s="73">
        <f>SUM(G16:G52)</f>
        <v>1409021</v>
      </c>
      <c r="H53" s="73"/>
      <c r="I53" s="73"/>
      <c r="J53" s="73"/>
    </row>
    <row r="54" spans="2:10" ht="11.25">
      <c r="B54" s="51" t="s">
        <v>26</v>
      </c>
      <c r="F54" s="74">
        <f>SUM(F53)</f>
        <v>1409021</v>
      </c>
      <c r="G54" s="74">
        <f>SUM(G53)</f>
        <v>1409021</v>
      </c>
      <c r="H54" s="74"/>
      <c r="I54" s="74"/>
      <c r="J54" s="74"/>
    </row>
    <row r="55" spans="2:10" ht="11.25">
      <c r="B55" s="51" t="s">
        <v>27</v>
      </c>
      <c r="F55" s="75"/>
      <c r="G55" s="75"/>
      <c r="H55" s="75"/>
      <c r="I55" s="75"/>
      <c r="J55" s="75"/>
    </row>
    <row r="56" spans="2:10" ht="11.25">
      <c r="B56" s="51"/>
      <c r="F56" s="81"/>
      <c r="G56" s="81"/>
      <c r="H56" s="81"/>
      <c r="I56" s="81"/>
      <c r="J56" s="81"/>
    </row>
    <row r="57" spans="2:10" ht="11.25">
      <c r="B57" s="51"/>
      <c r="F57" s="81"/>
      <c r="G57" s="81"/>
      <c r="H57" s="81"/>
      <c r="I57" s="81"/>
      <c r="J57" s="81"/>
    </row>
    <row r="59" spans="2:14" ht="11.25">
      <c r="B59" s="97" t="s">
        <v>28</v>
      </c>
      <c r="C59" s="97"/>
      <c r="D59" s="97"/>
      <c r="K59" s="97" t="s">
        <v>79</v>
      </c>
      <c r="L59" s="97"/>
      <c r="M59" s="97"/>
      <c r="N59" s="97"/>
    </row>
    <row r="60" spans="2:14" ht="11.25">
      <c r="B60" s="97" t="s">
        <v>29</v>
      </c>
      <c r="C60" s="97"/>
      <c r="D60" s="97"/>
      <c r="K60" s="97" t="s">
        <v>31</v>
      </c>
      <c r="L60" s="97"/>
      <c r="M60" s="97"/>
      <c r="N60" s="97"/>
    </row>
    <row r="61" spans="1:15" ht="11.25">
      <c r="A61" s="97" t="s">
        <v>33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11.25">
      <c r="A62" s="97" t="s">
        <v>23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98" t="s">
        <v>24</v>
      </c>
      <c r="N63" s="99"/>
      <c r="O63" s="51"/>
    </row>
    <row r="64" spans="1:15" ht="11.25">
      <c r="A64" s="97" t="s">
        <v>80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11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1.25">
      <c r="A66" s="97" t="s">
        <v>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1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ht="11.25">
      <c r="A68" s="57" t="s">
        <v>32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ht="11.25">
      <c r="A70" s="57" t="s">
        <v>25</v>
      </c>
    </row>
    <row r="71" spans="1:15" ht="11.25">
      <c r="A71" s="58" t="s">
        <v>14</v>
      </c>
      <c r="B71" s="59" t="s">
        <v>439</v>
      </c>
      <c r="C71" s="60"/>
      <c r="D71" s="58"/>
      <c r="E71" s="60"/>
      <c r="F71" s="58"/>
      <c r="G71" s="61"/>
      <c r="H71" s="61"/>
      <c r="I71" s="61"/>
      <c r="J71" s="60"/>
      <c r="K71" s="100" t="s">
        <v>17</v>
      </c>
      <c r="L71" s="101"/>
      <c r="M71" s="101"/>
      <c r="N71" s="102"/>
      <c r="O71" s="62"/>
    </row>
    <row r="72" spans="1:15" ht="11.25">
      <c r="A72" s="63"/>
      <c r="B72" s="64"/>
      <c r="C72" s="65"/>
      <c r="D72" s="106" t="s">
        <v>15</v>
      </c>
      <c r="E72" s="107"/>
      <c r="F72" s="106" t="s">
        <v>16</v>
      </c>
      <c r="G72" s="108"/>
      <c r="H72" s="108"/>
      <c r="I72" s="108"/>
      <c r="J72" s="107"/>
      <c r="K72" s="103"/>
      <c r="L72" s="104"/>
      <c r="M72" s="104"/>
      <c r="N72" s="105"/>
      <c r="O72" s="66" t="s">
        <v>20</v>
      </c>
    </row>
    <row r="73" spans="1:15" ht="11.25">
      <c r="A73" s="67" t="s">
        <v>449</v>
      </c>
      <c r="B73" s="68"/>
      <c r="C73" s="69"/>
      <c r="D73" s="67"/>
      <c r="E73" s="69"/>
      <c r="F73" s="67"/>
      <c r="G73" s="68"/>
      <c r="H73" s="68"/>
      <c r="I73" s="68"/>
      <c r="J73" s="69"/>
      <c r="K73" s="98" t="s">
        <v>18</v>
      </c>
      <c r="L73" s="99"/>
      <c r="M73" s="98" t="s">
        <v>19</v>
      </c>
      <c r="N73" s="99"/>
      <c r="O73" s="66" t="s">
        <v>21</v>
      </c>
    </row>
    <row r="74" spans="1:15" ht="11.25">
      <c r="A74" s="70"/>
      <c r="B74" s="70"/>
      <c r="C74" s="70"/>
      <c r="D74" s="70" t="s">
        <v>3</v>
      </c>
      <c r="E74" s="70" t="s">
        <v>5</v>
      </c>
      <c r="F74" s="70"/>
      <c r="G74" s="70"/>
      <c r="H74" s="70"/>
      <c r="I74" s="70"/>
      <c r="J74" s="70"/>
      <c r="K74" s="70" t="s">
        <v>10</v>
      </c>
      <c r="L74" s="70"/>
      <c r="M74" s="70"/>
      <c r="N74" s="70"/>
      <c r="O74" s="66" t="s">
        <v>22</v>
      </c>
    </row>
    <row r="75" spans="1:15" ht="11.25">
      <c r="A75" s="71" t="s">
        <v>30</v>
      </c>
      <c r="B75" s="71" t="s">
        <v>1</v>
      </c>
      <c r="C75" s="71" t="s">
        <v>2</v>
      </c>
      <c r="D75" s="71" t="s">
        <v>4</v>
      </c>
      <c r="E75" s="71" t="s">
        <v>4</v>
      </c>
      <c r="F75" s="71" t="s">
        <v>46</v>
      </c>
      <c r="G75" s="71" t="s">
        <v>6</v>
      </c>
      <c r="H75" s="71" t="s">
        <v>8</v>
      </c>
      <c r="I75" s="71" t="s">
        <v>7</v>
      </c>
      <c r="J75" s="71" t="s">
        <v>488</v>
      </c>
      <c r="K75" s="71" t="s">
        <v>11</v>
      </c>
      <c r="L75" s="71" t="s">
        <v>12</v>
      </c>
      <c r="M75" s="71" t="s">
        <v>13</v>
      </c>
      <c r="N75" s="71" t="s">
        <v>12</v>
      </c>
      <c r="O75" s="72"/>
    </row>
    <row r="76" spans="1:15" ht="11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40"/>
      <c r="L76" s="40"/>
      <c r="M76" s="40"/>
      <c r="N76" s="40"/>
      <c r="O76" s="40"/>
    </row>
    <row r="77" spans="1:15" ht="11.25">
      <c r="A77" s="32"/>
      <c r="B77" s="45" t="s">
        <v>448</v>
      </c>
      <c r="C77" s="32"/>
      <c r="D77" s="32"/>
      <c r="E77" s="32"/>
      <c r="F77" s="34"/>
      <c r="G77" s="34"/>
      <c r="H77" s="34"/>
      <c r="I77" s="34"/>
      <c r="J77" s="34"/>
      <c r="K77" s="35"/>
      <c r="L77" s="35"/>
      <c r="M77" s="35"/>
      <c r="N77" s="35"/>
      <c r="O77" s="35"/>
    </row>
    <row r="78" spans="1:15" ht="11.25">
      <c r="A78" s="32" t="s">
        <v>718</v>
      </c>
      <c r="B78" s="32" t="s">
        <v>163</v>
      </c>
      <c r="C78" s="32" t="s">
        <v>78</v>
      </c>
      <c r="D78" s="32" t="s">
        <v>44</v>
      </c>
      <c r="E78" s="32"/>
      <c r="F78" s="34">
        <v>209600</v>
      </c>
      <c r="G78" s="34">
        <f>SUM(F78)</f>
        <v>209600</v>
      </c>
      <c r="H78" s="34"/>
      <c r="I78" s="34"/>
      <c r="J78" s="34"/>
      <c r="K78" s="35" t="s">
        <v>44</v>
      </c>
      <c r="L78" s="35">
        <v>1</v>
      </c>
      <c r="M78" s="35" t="s">
        <v>52</v>
      </c>
      <c r="N78" s="35">
        <v>40</v>
      </c>
      <c r="O78" s="35" t="s">
        <v>41</v>
      </c>
    </row>
    <row r="79" spans="1:15" ht="11.25">
      <c r="A79" s="32"/>
      <c r="B79" s="32"/>
      <c r="C79" s="32"/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719</v>
      </c>
      <c r="B81" s="32" t="s">
        <v>94</v>
      </c>
      <c r="C81" s="32" t="s">
        <v>47</v>
      </c>
      <c r="D81" s="32" t="s">
        <v>874</v>
      </c>
      <c r="E81" s="32"/>
      <c r="F81" s="34">
        <v>122873</v>
      </c>
      <c r="G81" s="34">
        <f>SUM(F81)</f>
        <v>122873</v>
      </c>
      <c r="H81" s="34"/>
      <c r="I81" s="34"/>
      <c r="J81" s="34"/>
      <c r="K81" s="35" t="s">
        <v>48</v>
      </c>
      <c r="L81" s="35">
        <v>1</v>
      </c>
      <c r="M81" s="35" t="s">
        <v>52</v>
      </c>
      <c r="N81" s="35">
        <v>90</v>
      </c>
      <c r="O81" s="35" t="s">
        <v>41</v>
      </c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720</v>
      </c>
      <c r="B84" s="32" t="s">
        <v>196</v>
      </c>
      <c r="C84" s="32" t="s">
        <v>84</v>
      </c>
      <c r="D84" s="32" t="s">
        <v>874</v>
      </c>
      <c r="E84" s="32"/>
      <c r="F84" s="34">
        <v>122873</v>
      </c>
      <c r="G84" s="34">
        <f>SUM(F84)</f>
        <v>122873</v>
      </c>
      <c r="H84" s="34"/>
      <c r="I84" s="34"/>
      <c r="J84" s="34"/>
      <c r="K84" s="35" t="s">
        <v>48</v>
      </c>
      <c r="L84" s="35">
        <v>1</v>
      </c>
      <c r="M84" s="35" t="s">
        <v>52</v>
      </c>
      <c r="N84" s="35">
        <v>120</v>
      </c>
      <c r="O84" s="35" t="s">
        <v>41</v>
      </c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721</v>
      </c>
      <c r="B87" s="32" t="s">
        <v>124</v>
      </c>
      <c r="C87" s="32" t="s">
        <v>125</v>
      </c>
      <c r="D87" s="32" t="s">
        <v>44</v>
      </c>
      <c r="E87" s="32"/>
      <c r="F87" s="34">
        <v>207484</v>
      </c>
      <c r="G87" s="34">
        <f>SUM(F87)</f>
        <v>207484</v>
      </c>
      <c r="H87" s="34"/>
      <c r="I87" s="34"/>
      <c r="J87" s="34"/>
      <c r="K87" s="35" t="s">
        <v>44</v>
      </c>
      <c r="L87" s="35">
        <v>1</v>
      </c>
      <c r="M87" s="35" t="s">
        <v>52</v>
      </c>
      <c r="N87" s="35">
        <v>40</v>
      </c>
      <c r="O87" s="35" t="s">
        <v>41</v>
      </c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722</v>
      </c>
      <c r="B90" s="32" t="s">
        <v>130</v>
      </c>
      <c r="C90" s="32" t="s">
        <v>131</v>
      </c>
      <c r="D90" s="32" t="s">
        <v>44</v>
      </c>
      <c r="E90" s="32"/>
      <c r="F90" s="34">
        <v>209600</v>
      </c>
      <c r="G90" s="34">
        <f>SUM(F90)</f>
        <v>209600</v>
      </c>
      <c r="H90" s="34"/>
      <c r="I90" s="34"/>
      <c r="J90" s="34"/>
      <c r="K90" s="35" t="s">
        <v>44</v>
      </c>
      <c r="L90" s="35">
        <v>1</v>
      </c>
      <c r="M90" s="35" t="s">
        <v>52</v>
      </c>
      <c r="N90" s="35">
        <v>40</v>
      </c>
      <c r="O90" s="35" t="s">
        <v>41</v>
      </c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 t="s">
        <v>723</v>
      </c>
      <c r="B93" s="32" t="s">
        <v>176</v>
      </c>
      <c r="C93" s="32" t="s">
        <v>177</v>
      </c>
      <c r="D93" s="32" t="s">
        <v>875</v>
      </c>
      <c r="E93" s="32"/>
      <c r="F93" s="34">
        <v>393022</v>
      </c>
      <c r="G93" s="34">
        <f>SUM(F93)</f>
        <v>393022</v>
      </c>
      <c r="H93" s="34"/>
      <c r="I93" s="34"/>
      <c r="J93" s="34"/>
      <c r="K93" s="35" t="s">
        <v>48</v>
      </c>
      <c r="L93" s="35">
        <v>1</v>
      </c>
      <c r="M93" s="35" t="s">
        <v>52</v>
      </c>
      <c r="N93" s="35">
        <v>450</v>
      </c>
      <c r="O93" s="35" t="s">
        <v>41</v>
      </c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/>
      <c r="B96" s="32"/>
      <c r="C96" s="32"/>
      <c r="D96" s="32"/>
      <c r="E96" s="32"/>
      <c r="F96" s="34"/>
      <c r="G96" s="34"/>
      <c r="H96" s="34"/>
      <c r="I96" s="34"/>
      <c r="J96" s="34"/>
      <c r="K96" s="35"/>
      <c r="L96" s="35"/>
      <c r="M96" s="35"/>
      <c r="N96" s="35"/>
      <c r="O96" s="35"/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/>
      <c r="B99" s="32"/>
      <c r="C99" s="32"/>
      <c r="D99" s="32"/>
      <c r="E99" s="32"/>
      <c r="F99" s="34"/>
      <c r="G99" s="34"/>
      <c r="H99" s="34"/>
      <c r="I99" s="34"/>
      <c r="J99" s="34"/>
      <c r="K99" s="35"/>
      <c r="L99" s="35"/>
      <c r="M99" s="35"/>
      <c r="N99" s="35"/>
      <c r="O99" s="35"/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/>
      <c r="B102" s="32"/>
      <c r="C102" s="32"/>
      <c r="D102" s="32"/>
      <c r="E102" s="32"/>
      <c r="F102" s="34"/>
      <c r="G102" s="34"/>
      <c r="H102" s="34"/>
      <c r="I102" s="34"/>
      <c r="J102" s="34"/>
      <c r="K102" s="35"/>
      <c r="L102" s="35"/>
      <c r="M102" s="35"/>
      <c r="N102" s="35"/>
      <c r="O102" s="35"/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8"/>
      <c r="B111" s="38"/>
      <c r="C111" s="38"/>
      <c r="D111" s="38"/>
      <c r="E111" s="38"/>
      <c r="F111" s="41"/>
      <c r="G111" s="41"/>
      <c r="H111" s="41"/>
      <c r="I111" s="41"/>
      <c r="J111" s="41"/>
      <c r="K111" s="42"/>
      <c r="L111" s="42"/>
      <c r="M111" s="42"/>
      <c r="N111" s="42"/>
      <c r="O111" s="42"/>
    </row>
    <row r="112" spans="2:10" ht="11.25">
      <c r="B112" s="51" t="s">
        <v>34</v>
      </c>
      <c r="F112" s="73">
        <f>SUM(F76:F111)</f>
        <v>1265452</v>
      </c>
      <c r="G112" s="73">
        <f>SUM(G76:G111)</f>
        <v>1265452</v>
      </c>
      <c r="H112" s="73"/>
      <c r="I112" s="73"/>
      <c r="J112" s="73"/>
    </row>
    <row r="113" spans="2:10" ht="11.25">
      <c r="B113" s="51" t="s">
        <v>26</v>
      </c>
      <c r="F113" s="74">
        <f>SUM(F112)</f>
        <v>1265452</v>
      </c>
      <c r="G113" s="74">
        <f>SUM(G112)</f>
        <v>1265452</v>
      </c>
      <c r="H113" s="74"/>
      <c r="I113" s="73"/>
      <c r="J113" s="73"/>
    </row>
    <row r="114" spans="2:10" ht="11.25">
      <c r="B114" s="51" t="s">
        <v>27</v>
      </c>
      <c r="F114" s="75"/>
      <c r="G114" s="75"/>
      <c r="H114" s="75"/>
      <c r="I114" s="75"/>
      <c r="J114" s="75"/>
    </row>
    <row r="118" spans="11:14" ht="11.25">
      <c r="K118" s="97"/>
      <c r="L118" s="97"/>
      <c r="M118" s="97"/>
      <c r="N118" s="97"/>
    </row>
    <row r="119" spans="2:14" ht="11.25">
      <c r="B119" s="97" t="s">
        <v>28</v>
      </c>
      <c r="C119" s="97"/>
      <c r="D119" s="97"/>
      <c r="K119" s="97" t="s">
        <v>79</v>
      </c>
      <c r="L119" s="97"/>
      <c r="M119" s="97"/>
      <c r="N119" s="97"/>
    </row>
    <row r="120" spans="2:14" ht="11.25">
      <c r="B120" s="97" t="s">
        <v>29</v>
      </c>
      <c r="C120" s="97"/>
      <c r="D120" s="97"/>
      <c r="K120" s="97" t="s">
        <v>31</v>
      </c>
      <c r="L120" s="97"/>
      <c r="M120" s="97"/>
      <c r="N120" s="97"/>
    </row>
    <row r="121" spans="1:15" ht="11.25">
      <c r="A121" s="97" t="s">
        <v>33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11.25">
      <c r="A122" s="97" t="s">
        <v>23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1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98" t="s">
        <v>24</v>
      </c>
      <c r="N123" s="99"/>
      <c r="O123" s="51"/>
    </row>
    <row r="124" spans="1:15" ht="11.25">
      <c r="A124" s="97" t="s">
        <v>80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ht="11.25">
      <c r="A126" s="97" t="s">
        <v>0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1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1.25">
      <c r="A128" s="57" t="s">
        <v>32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1.25">
      <c r="A129" s="57" t="s">
        <v>35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ht="11.25">
      <c r="A130" s="57" t="s">
        <v>25</v>
      </c>
    </row>
    <row r="131" spans="1:15" ht="11.25">
      <c r="A131" s="58" t="s">
        <v>14</v>
      </c>
      <c r="B131" s="59" t="s">
        <v>439</v>
      </c>
      <c r="C131" s="60"/>
      <c r="D131" s="58"/>
      <c r="E131" s="60"/>
      <c r="F131" s="58"/>
      <c r="G131" s="61"/>
      <c r="H131" s="61"/>
      <c r="I131" s="61"/>
      <c r="J131" s="60"/>
      <c r="K131" s="100" t="s">
        <v>17</v>
      </c>
      <c r="L131" s="101"/>
      <c r="M131" s="101"/>
      <c r="N131" s="102"/>
      <c r="O131" s="62"/>
    </row>
    <row r="132" spans="1:15" ht="11.25">
      <c r="A132" s="63"/>
      <c r="B132" s="64"/>
      <c r="C132" s="65"/>
      <c r="D132" s="106" t="s">
        <v>15</v>
      </c>
      <c r="E132" s="107"/>
      <c r="F132" s="106" t="s">
        <v>16</v>
      </c>
      <c r="G132" s="108"/>
      <c r="H132" s="108"/>
      <c r="I132" s="108"/>
      <c r="J132" s="107"/>
      <c r="K132" s="103"/>
      <c r="L132" s="104"/>
      <c r="M132" s="104"/>
      <c r="N132" s="105"/>
      <c r="O132" s="66" t="s">
        <v>20</v>
      </c>
    </row>
    <row r="133" spans="1:15" ht="11.25">
      <c r="A133" s="67" t="s">
        <v>449</v>
      </c>
      <c r="B133" s="68"/>
      <c r="C133" s="69"/>
      <c r="D133" s="67"/>
      <c r="E133" s="69"/>
      <c r="F133" s="67"/>
      <c r="G133" s="68"/>
      <c r="H133" s="68"/>
      <c r="I133" s="68"/>
      <c r="J133" s="69"/>
      <c r="K133" s="98" t="s">
        <v>18</v>
      </c>
      <c r="L133" s="99"/>
      <c r="M133" s="98" t="s">
        <v>19</v>
      </c>
      <c r="N133" s="99"/>
      <c r="O133" s="66" t="s">
        <v>21</v>
      </c>
    </row>
    <row r="134" spans="1:15" ht="11.25">
      <c r="A134" s="70"/>
      <c r="B134" s="70"/>
      <c r="C134" s="70"/>
      <c r="D134" s="70" t="s">
        <v>3</v>
      </c>
      <c r="E134" s="70" t="s">
        <v>5</v>
      </c>
      <c r="F134" s="70"/>
      <c r="G134" s="70"/>
      <c r="H134" s="70"/>
      <c r="I134" s="70"/>
      <c r="J134" s="70"/>
      <c r="K134" s="70" t="s">
        <v>10</v>
      </c>
      <c r="L134" s="70"/>
      <c r="M134" s="70"/>
      <c r="N134" s="70"/>
      <c r="O134" s="66" t="s">
        <v>22</v>
      </c>
    </row>
    <row r="135" spans="1:15" ht="11.25">
      <c r="A135" s="71" t="s">
        <v>30</v>
      </c>
      <c r="B135" s="71" t="s">
        <v>1</v>
      </c>
      <c r="C135" s="71" t="s">
        <v>2</v>
      </c>
      <c r="D135" s="71" t="s">
        <v>4</v>
      </c>
      <c r="E135" s="71" t="s">
        <v>4</v>
      </c>
      <c r="F135" s="71" t="s">
        <v>46</v>
      </c>
      <c r="G135" s="71" t="s">
        <v>6</v>
      </c>
      <c r="H135" s="71" t="s">
        <v>8</v>
      </c>
      <c r="I135" s="71" t="s">
        <v>7</v>
      </c>
      <c r="J135" s="71" t="s">
        <v>488</v>
      </c>
      <c r="K135" s="71" t="s">
        <v>11</v>
      </c>
      <c r="L135" s="71" t="s">
        <v>12</v>
      </c>
      <c r="M135" s="71" t="s">
        <v>13</v>
      </c>
      <c r="N135" s="71" t="s">
        <v>12</v>
      </c>
      <c r="O135" s="72"/>
    </row>
    <row r="136" spans="1:15" ht="11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40"/>
      <c r="L136" s="40"/>
      <c r="M136" s="40"/>
      <c r="N136" s="40"/>
      <c r="O136" s="40"/>
    </row>
    <row r="137" spans="1:15" ht="11.25">
      <c r="A137" s="32"/>
      <c r="B137" s="45" t="s">
        <v>69</v>
      </c>
      <c r="C137" s="32"/>
      <c r="D137" s="32"/>
      <c r="E137" s="32"/>
      <c r="F137" s="34"/>
      <c r="G137" s="34"/>
      <c r="H137" s="34"/>
      <c r="I137" s="34"/>
      <c r="J137" s="34"/>
      <c r="K137" s="35"/>
      <c r="L137" s="35"/>
      <c r="M137" s="35"/>
      <c r="N137" s="35"/>
      <c r="O137" s="35"/>
    </row>
    <row r="138" spans="1:15" ht="11.25">
      <c r="A138" s="32" t="s">
        <v>724</v>
      </c>
      <c r="B138" s="32" t="s">
        <v>185</v>
      </c>
      <c r="C138" s="32" t="s">
        <v>177</v>
      </c>
      <c r="D138" s="32" t="s">
        <v>44</v>
      </c>
      <c r="E138" s="32"/>
      <c r="F138" s="34">
        <v>209600</v>
      </c>
      <c r="G138" s="34">
        <f>SUM(F138)</f>
        <v>209600</v>
      </c>
      <c r="H138" s="34"/>
      <c r="I138" s="34"/>
      <c r="J138" s="34"/>
      <c r="K138" s="35" t="s">
        <v>44</v>
      </c>
      <c r="L138" s="35">
        <v>1</v>
      </c>
      <c r="M138" s="35" t="s">
        <v>52</v>
      </c>
      <c r="N138" s="35">
        <v>40</v>
      </c>
      <c r="O138" s="35" t="s">
        <v>41</v>
      </c>
    </row>
    <row r="139" spans="1:15" ht="11.25">
      <c r="A139" s="32"/>
      <c r="B139" s="32"/>
      <c r="C139" s="32"/>
      <c r="D139" s="32"/>
      <c r="E139" s="32"/>
      <c r="F139" s="34"/>
      <c r="G139" s="34"/>
      <c r="H139" s="34"/>
      <c r="I139" s="34"/>
      <c r="J139" s="34"/>
      <c r="K139" s="35"/>
      <c r="L139" s="35"/>
      <c r="M139" s="35"/>
      <c r="N139" s="35"/>
      <c r="O139" s="35"/>
    </row>
    <row r="140" spans="1:15" ht="11.25">
      <c r="A140" s="32"/>
      <c r="B140" s="32"/>
      <c r="C140" s="32"/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 t="s">
        <v>725</v>
      </c>
      <c r="B141" s="32" t="s">
        <v>489</v>
      </c>
      <c r="C141" s="32" t="s">
        <v>154</v>
      </c>
      <c r="D141" s="32" t="s">
        <v>44</v>
      </c>
      <c r="E141" s="32"/>
      <c r="F141" s="34">
        <v>209600</v>
      </c>
      <c r="G141" s="34">
        <f>SUM(F141)</f>
        <v>209600</v>
      </c>
      <c r="H141" s="34"/>
      <c r="I141" s="34"/>
      <c r="J141" s="34"/>
      <c r="K141" s="35" t="s">
        <v>44</v>
      </c>
      <c r="L141" s="35">
        <v>1</v>
      </c>
      <c r="M141" s="35" t="s">
        <v>52</v>
      </c>
      <c r="N141" s="35">
        <v>40</v>
      </c>
      <c r="O141" s="35" t="s">
        <v>41</v>
      </c>
    </row>
    <row r="142" spans="1:15" ht="11.25">
      <c r="A142" s="32"/>
      <c r="B142" s="32"/>
      <c r="C142" s="32"/>
      <c r="D142" s="32"/>
      <c r="E142" s="32"/>
      <c r="F142" s="34"/>
      <c r="G142" s="34"/>
      <c r="H142" s="34"/>
      <c r="I142" s="34"/>
      <c r="J142" s="34"/>
      <c r="K142" s="35"/>
      <c r="L142" s="35"/>
      <c r="M142" s="35"/>
      <c r="N142" s="35"/>
      <c r="O142" s="35"/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 t="s">
        <v>731</v>
      </c>
      <c r="B144" s="32" t="s">
        <v>508</v>
      </c>
      <c r="C144" s="32" t="s">
        <v>57</v>
      </c>
      <c r="D144" s="32"/>
      <c r="E144" s="32"/>
      <c r="F144" s="34">
        <v>44664</v>
      </c>
      <c r="G144" s="34">
        <f>SUM(F144)</f>
        <v>44664</v>
      </c>
      <c r="H144" s="34"/>
      <c r="I144" s="34"/>
      <c r="J144" s="34"/>
      <c r="K144" s="35" t="s">
        <v>44</v>
      </c>
      <c r="L144" s="35">
        <v>1</v>
      </c>
      <c r="M144" s="35" t="s">
        <v>52</v>
      </c>
      <c r="N144" s="35">
        <v>80</v>
      </c>
      <c r="O144" s="35" t="s">
        <v>41</v>
      </c>
    </row>
    <row r="145" spans="1:15" ht="11.25">
      <c r="A145" s="32"/>
      <c r="B145" s="32"/>
      <c r="C145" s="32"/>
      <c r="D145" s="32"/>
      <c r="E145" s="32"/>
      <c r="F145" s="34"/>
      <c r="G145" s="34"/>
      <c r="H145" s="34"/>
      <c r="I145" s="34"/>
      <c r="J145" s="34"/>
      <c r="K145" s="35"/>
      <c r="L145" s="35"/>
      <c r="M145" s="35"/>
      <c r="N145" s="35"/>
      <c r="O145" s="35"/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/>
      <c r="B147" s="32"/>
      <c r="C147" s="32"/>
      <c r="D147" s="32"/>
      <c r="E147" s="32"/>
      <c r="F147" s="34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/>
      <c r="B148" s="32"/>
      <c r="C148" s="32"/>
      <c r="D148" s="32"/>
      <c r="E148" s="32"/>
      <c r="F148" s="34"/>
      <c r="G148" s="34"/>
      <c r="H148" s="34"/>
      <c r="I148" s="34"/>
      <c r="J148" s="34"/>
      <c r="K148" s="35"/>
      <c r="L148" s="35"/>
      <c r="M148" s="35"/>
      <c r="N148" s="35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/>
      <c r="B150" s="32"/>
      <c r="C150" s="32"/>
      <c r="D150" s="32"/>
      <c r="E150" s="32"/>
      <c r="F150" s="34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/>
      <c r="B151" s="32"/>
      <c r="C151" s="32"/>
      <c r="D151" s="32"/>
      <c r="E151" s="32"/>
      <c r="F151" s="34"/>
      <c r="G151" s="34"/>
      <c r="H151" s="34"/>
      <c r="I151" s="34"/>
      <c r="J151" s="34"/>
      <c r="K151" s="35"/>
      <c r="L151" s="35"/>
      <c r="M151" s="35"/>
      <c r="N151" s="35"/>
      <c r="O151" s="35"/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/>
      <c r="B153" s="32"/>
      <c r="C153" s="32"/>
      <c r="D153" s="32"/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/>
      <c r="B154" s="32"/>
      <c r="C154" s="32"/>
      <c r="D154" s="32"/>
      <c r="E154" s="32"/>
      <c r="F154" s="34"/>
      <c r="G154" s="34"/>
      <c r="H154" s="34"/>
      <c r="I154" s="34"/>
      <c r="J154" s="34"/>
      <c r="K154" s="35"/>
      <c r="L154" s="35"/>
      <c r="M154" s="35"/>
      <c r="N154" s="35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/>
      <c r="B156" s="32"/>
      <c r="C156" s="32"/>
      <c r="D156" s="32"/>
      <c r="E156" s="32"/>
      <c r="F156" s="34"/>
      <c r="G156" s="34"/>
      <c r="H156" s="34"/>
      <c r="I156" s="34"/>
      <c r="J156" s="34"/>
      <c r="K156" s="35"/>
      <c r="L156" s="35"/>
      <c r="M156" s="35"/>
      <c r="N156" s="35"/>
      <c r="O156" s="35"/>
    </row>
    <row r="157" spans="1:15" ht="11.25">
      <c r="A157" s="32"/>
      <c r="B157" s="32"/>
      <c r="C157" s="32"/>
      <c r="D157" s="32"/>
      <c r="E157" s="32"/>
      <c r="F157" s="34"/>
      <c r="G157" s="34"/>
      <c r="H157" s="34"/>
      <c r="I157" s="34"/>
      <c r="J157" s="34"/>
      <c r="K157" s="35"/>
      <c r="L157" s="35"/>
      <c r="M157" s="35"/>
      <c r="N157" s="35"/>
      <c r="O157" s="35"/>
    </row>
    <row r="158" spans="1:15" ht="11.25">
      <c r="A158" s="32"/>
      <c r="B158" s="32"/>
      <c r="C158" s="32"/>
      <c r="D158" s="32"/>
      <c r="E158" s="32"/>
      <c r="F158" s="34"/>
      <c r="G158" s="34"/>
      <c r="H158" s="34"/>
      <c r="I158" s="34"/>
      <c r="J158" s="34"/>
      <c r="K158" s="35"/>
      <c r="L158" s="35"/>
      <c r="M158" s="35"/>
      <c r="N158" s="35"/>
      <c r="O158" s="35"/>
    </row>
    <row r="159" spans="1:15" ht="11.25">
      <c r="A159" s="32"/>
      <c r="B159" s="32"/>
      <c r="C159" s="32"/>
      <c r="D159" s="32"/>
      <c r="E159" s="32"/>
      <c r="F159" s="34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/>
      <c r="B160" s="32"/>
      <c r="C160" s="32"/>
      <c r="D160" s="32"/>
      <c r="E160" s="32"/>
      <c r="F160" s="34"/>
      <c r="G160" s="34"/>
      <c r="H160" s="34"/>
      <c r="I160" s="34"/>
      <c r="J160" s="34"/>
      <c r="K160" s="35"/>
      <c r="L160" s="35"/>
      <c r="M160" s="35"/>
      <c r="N160" s="35"/>
      <c r="O160" s="35"/>
    </row>
    <row r="161" spans="1:15" ht="11.25">
      <c r="A161" s="32"/>
      <c r="B161" s="32"/>
      <c r="C161" s="32"/>
      <c r="D161" s="32"/>
      <c r="E161" s="32"/>
      <c r="F161" s="34"/>
      <c r="G161" s="34"/>
      <c r="H161" s="34"/>
      <c r="I161" s="34"/>
      <c r="J161" s="34"/>
      <c r="K161" s="35"/>
      <c r="L161" s="35"/>
      <c r="M161" s="35"/>
      <c r="N161" s="35"/>
      <c r="O161" s="35"/>
    </row>
    <row r="162" spans="1:15" ht="11.25">
      <c r="A162" s="32"/>
      <c r="B162" s="32"/>
      <c r="C162" s="32"/>
      <c r="D162" s="32"/>
      <c r="E162" s="32"/>
      <c r="F162" s="34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/>
      <c r="B163" s="32"/>
      <c r="C163" s="32"/>
      <c r="D163" s="32"/>
      <c r="E163" s="32"/>
      <c r="F163" s="34"/>
      <c r="G163" s="34"/>
      <c r="H163" s="34"/>
      <c r="I163" s="34"/>
      <c r="J163" s="34"/>
      <c r="K163" s="35"/>
      <c r="L163" s="35"/>
      <c r="M163" s="35"/>
      <c r="N163" s="35"/>
      <c r="O163" s="35"/>
    </row>
    <row r="164" spans="1:15" ht="11.25">
      <c r="A164" s="32"/>
      <c r="B164" s="32"/>
      <c r="C164" s="32"/>
      <c r="D164" s="32"/>
      <c r="E164" s="32"/>
      <c r="F164" s="34"/>
      <c r="G164" s="34"/>
      <c r="H164" s="34"/>
      <c r="I164" s="34"/>
      <c r="J164" s="34"/>
      <c r="K164" s="35"/>
      <c r="L164" s="35"/>
      <c r="M164" s="35"/>
      <c r="N164" s="35"/>
      <c r="O164" s="35"/>
    </row>
    <row r="165" spans="1:15" ht="11.25">
      <c r="A165" s="32"/>
      <c r="B165" s="32"/>
      <c r="C165" s="32"/>
      <c r="D165" s="32"/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/>
      <c r="B166" s="32"/>
      <c r="C166" s="32"/>
      <c r="D166" s="32"/>
      <c r="E166" s="32"/>
      <c r="F166" s="34"/>
      <c r="G166" s="34"/>
      <c r="H166" s="34"/>
      <c r="I166" s="34"/>
      <c r="J166" s="34"/>
      <c r="K166" s="35"/>
      <c r="L166" s="35"/>
      <c r="M166" s="35"/>
      <c r="N166" s="35"/>
      <c r="O166" s="35"/>
    </row>
    <row r="167" spans="1:15" ht="11.25">
      <c r="A167" s="32"/>
      <c r="B167" s="32"/>
      <c r="C167" s="32"/>
      <c r="D167" s="32"/>
      <c r="E167" s="32"/>
      <c r="F167" s="34"/>
      <c r="G167" s="34"/>
      <c r="H167" s="34"/>
      <c r="I167" s="34"/>
      <c r="J167" s="34"/>
      <c r="K167" s="35"/>
      <c r="L167" s="35"/>
      <c r="M167" s="35"/>
      <c r="N167" s="35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/>
      <c r="B169" s="32"/>
      <c r="C169" s="32"/>
      <c r="D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/>
      <c r="L170" s="35"/>
      <c r="M170" s="35"/>
      <c r="N170" s="35"/>
      <c r="O170" s="35"/>
    </row>
    <row r="171" spans="1:15" ht="11.25">
      <c r="A171" s="38"/>
      <c r="B171" s="38"/>
      <c r="C171" s="38"/>
      <c r="D171" s="38"/>
      <c r="E171" s="38"/>
      <c r="F171" s="41"/>
      <c r="G171" s="41"/>
      <c r="H171" s="41"/>
      <c r="I171" s="41"/>
      <c r="J171" s="41"/>
      <c r="K171" s="42"/>
      <c r="L171" s="42"/>
      <c r="M171" s="42"/>
      <c r="N171" s="42"/>
      <c r="O171" s="42"/>
    </row>
    <row r="172" spans="2:10" ht="11.25">
      <c r="B172" s="51" t="s">
        <v>34</v>
      </c>
      <c r="F172" s="73">
        <f>SUM(F136:F171)</f>
        <v>463864</v>
      </c>
      <c r="G172" s="73">
        <f>SUM(G136:G171)</f>
        <v>463864</v>
      </c>
      <c r="H172" s="73"/>
      <c r="I172" s="73"/>
      <c r="J172" s="73"/>
    </row>
    <row r="173" spans="2:10" ht="11.25">
      <c r="B173" s="51" t="s">
        <v>26</v>
      </c>
      <c r="F173" s="74">
        <f>SUM(F172)</f>
        <v>463864</v>
      </c>
      <c r="G173" s="74">
        <f>SUM(G172)</f>
        <v>463864</v>
      </c>
      <c r="H173" s="74"/>
      <c r="I173" s="73"/>
      <c r="J173" s="73"/>
    </row>
    <row r="174" spans="2:10" ht="11.25">
      <c r="B174" s="51" t="s">
        <v>27</v>
      </c>
      <c r="F174" s="75"/>
      <c r="G174" s="75"/>
      <c r="H174" s="75"/>
      <c r="I174" s="75"/>
      <c r="J174" s="75"/>
    </row>
    <row r="178" spans="11:14" ht="11.25">
      <c r="K178" s="97"/>
      <c r="L178" s="97"/>
      <c r="M178" s="97"/>
      <c r="N178" s="97"/>
    </row>
    <row r="179" spans="2:14" ht="11.25">
      <c r="B179" s="97" t="s">
        <v>28</v>
      </c>
      <c r="C179" s="97"/>
      <c r="D179" s="97"/>
      <c r="K179" s="97" t="s">
        <v>79</v>
      </c>
      <c r="L179" s="97"/>
      <c r="M179" s="97"/>
      <c r="N179" s="97"/>
    </row>
    <row r="180" spans="2:14" ht="11.25">
      <c r="B180" s="97" t="s">
        <v>29</v>
      </c>
      <c r="C180" s="97"/>
      <c r="D180" s="97"/>
      <c r="K180" s="97" t="s">
        <v>31</v>
      </c>
      <c r="L180" s="97"/>
      <c r="M180" s="97"/>
      <c r="N180" s="97"/>
    </row>
    <row r="181" spans="2:4" ht="11.25">
      <c r="B181" s="109"/>
      <c r="C181" s="109"/>
      <c r="D181" s="109"/>
    </row>
    <row r="182" spans="1:15" ht="11.25">
      <c r="A182" s="97" t="s">
        <v>33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1.25">
      <c r="A183" s="97" t="s">
        <v>23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11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98" t="s">
        <v>24</v>
      </c>
      <c r="N184" s="99"/>
      <c r="O184" s="51"/>
    </row>
    <row r="185" spans="1:15" ht="11.25">
      <c r="A185" s="97" t="s">
        <v>80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11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ht="11.25">
      <c r="A187" s="97" t="s">
        <v>0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11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ht="11.25">
      <c r="A189" s="57" t="s">
        <v>32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spans="1:15" ht="11.25">
      <c r="A190" s="57" t="s">
        <v>35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ht="11.25">
      <c r="A191" s="57" t="s">
        <v>25</v>
      </c>
    </row>
    <row r="192" spans="1:15" ht="11.25">
      <c r="A192" s="58" t="s">
        <v>14</v>
      </c>
      <c r="B192" s="59" t="s">
        <v>439</v>
      </c>
      <c r="C192" s="60"/>
      <c r="D192" s="58"/>
      <c r="E192" s="60"/>
      <c r="F192" s="58"/>
      <c r="G192" s="61"/>
      <c r="H192" s="61"/>
      <c r="I192" s="61"/>
      <c r="J192" s="60"/>
      <c r="K192" s="100" t="s">
        <v>17</v>
      </c>
      <c r="L192" s="101"/>
      <c r="M192" s="101"/>
      <c r="N192" s="102"/>
      <c r="O192" s="62"/>
    </row>
    <row r="193" spans="1:15" ht="11.25">
      <c r="A193" s="63"/>
      <c r="B193" s="64"/>
      <c r="C193" s="65"/>
      <c r="D193" s="106" t="s">
        <v>15</v>
      </c>
      <c r="E193" s="107"/>
      <c r="F193" s="106" t="s">
        <v>16</v>
      </c>
      <c r="G193" s="108"/>
      <c r="H193" s="108"/>
      <c r="I193" s="108"/>
      <c r="J193" s="107"/>
      <c r="K193" s="103"/>
      <c r="L193" s="104"/>
      <c r="M193" s="104"/>
      <c r="N193" s="105"/>
      <c r="O193" s="66" t="s">
        <v>20</v>
      </c>
    </row>
    <row r="194" spans="1:15" ht="11.25">
      <c r="A194" s="67" t="s">
        <v>449</v>
      </c>
      <c r="B194" s="68"/>
      <c r="C194" s="69"/>
      <c r="D194" s="67"/>
      <c r="E194" s="69"/>
      <c r="F194" s="67"/>
      <c r="G194" s="68"/>
      <c r="H194" s="68"/>
      <c r="I194" s="68"/>
      <c r="J194" s="69"/>
      <c r="K194" s="98" t="s">
        <v>18</v>
      </c>
      <c r="L194" s="99"/>
      <c r="M194" s="98" t="s">
        <v>19</v>
      </c>
      <c r="N194" s="99"/>
      <c r="O194" s="66" t="s">
        <v>21</v>
      </c>
    </row>
    <row r="195" spans="1:15" ht="11.25">
      <c r="A195" s="70"/>
      <c r="B195" s="70"/>
      <c r="C195" s="70"/>
      <c r="D195" s="70" t="s">
        <v>3</v>
      </c>
      <c r="E195" s="70" t="s">
        <v>5</v>
      </c>
      <c r="F195" s="70"/>
      <c r="G195" s="70"/>
      <c r="H195" s="70"/>
      <c r="I195" s="70"/>
      <c r="J195" s="70"/>
      <c r="K195" s="70" t="s">
        <v>10</v>
      </c>
      <c r="L195" s="70"/>
      <c r="M195" s="70"/>
      <c r="N195" s="70"/>
      <c r="O195" s="66" t="s">
        <v>22</v>
      </c>
    </row>
    <row r="196" spans="1:15" ht="11.25">
      <c r="A196" s="71" t="s">
        <v>30</v>
      </c>
      <c r="B196" s="71" t="s">
        <v>1</v>
      </c>
      <c r="C196" s="71" t="s">
        <v>2</v>
      </c>
      <c r="D196" s="71" t="s">
        <v>4</v>
      </c>
      <c r="E196" s="71" t="s">
        <v>4</v>
      </c>
      <c r="F196" s="71" t="s">
        <v>46</v>
      </c>
      <c r="G196" s="71" t="s">
        <v>6</v>
      </c>
      <c r="H196" s="71" t="s">
        <v>8</v>
      </c>
      <c r="I196" s="71" t="s">
        <v>7</v>
      </c>
      <c r="J196" s="71" t="s">
        <v>488</v>
      </c>
      <c r="K196" s="71" t="s">
        <v>11</v>
      </c>
      <c r="L196" s="71" t="s">
        <v>12</v>
      </c>
      <c r="M196" s="71" t="s">
        <v>13</v>
      </c>
      <c r="N196" s="71" t="s">
        <v>12</v>
      </c>
      <c r="O196" s="72"/>
    </row>
    <row r="197" spans="1:15" ht="11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40"/>
      <c r="L197" s="40"/>
      <c r="M197" s="40"/>
      <c r="N197" s="40"/>
      <c r="O197" s="40"/>
    </row>
    <row r="198" spans="1:15" ht="11.25">
      <c r="A198" s="32"/>
      <c r="B198" s="45" t="s">
        <v>445</v>
      </c>
      <c r="C198" s="32"/>
      <c r="D198" s="32"/>
      <c r="E198" s="32"/>
      <c r="F198" s="34"/>
      <c r="G198" s="34"/>
      <c r="H198" s="34"/>
      <c r="I198" s="34"/>
      <c r="J198" s="34"/>
      <c r="K198" s="35"/>
      <c r="L198" s="35"/>
      <c r="M198" s="35"/>
      <c r="N198" s="35"/>
      <c r="O198" s="35"/>
    </row>
    <row r="199" spans="1:15" ht="11.25">
      <c r="A199" s="32" t="s">
        <v>726</v>
      </c>
      <c r="B199" s="32" t="s">
        <v>42</v>
      </c>
      <c r="C199" s="32" t="s">
        <v>37</v>
      </c>
      <c r="D199" s="32" t="s">
        <v>44</v>
      </c>
      <c r="E199" s="32"/>
      <c r="F199" s="34">
        <v>209600</v>
      </c>
      <c r="G199" s="34">
        <f>SUM(F199)</f>
        <v>209600</v>
      </c>
      <c r="H199" s="34"/>
      <c r="I199" s="34"/>
      <c r="J199" s="34"/>
      <c r="K199" s="35" t="s">
        <v>44</v>
      </c>
      <c r="L199" s="35">
        <v>1</v>
      </c>
      <c r="M199" s="35" t="s">
        <v>52</v>
      </c>
      <c r="N199" s="35">
        <v>40</v>
      </c>
      <c r="O199" s="35" t="s">
        <v>41</v>
      </c>
    </row>
    <row r="200" spans="1:15" ht="11.25">
      <c r="A200" s="32"/>
      <c r="B200" s="32"/>
      <c r="C200" s="32"/>
      <c r="D200" s="32"/>
      <c r="E200" s="32"/>
      <c r="F200" s="34"/>
      <c r="G200" s="34"/>
      <c r="H200" s="34"/>
      <c r="I200" s="34"/>
      <c r="J200" s="34"/>
      <c r="K200" s="35"/>
      <c r="L200" s="35"/>
      <c r="M200" s="35"/>
      <c r="N200" s="35"/>
      <c r="O200" s="35"/>
    </row>
    <row r="201" spans="1:15" ht="11.25">
      <c r="A201" s="32"/>
      <c r="B201" s="32"/>
      <c r="C201" s="32"/>
      <c r="D201" s="32"/>
      <c r="E201" s="32"/>
      <c r="F201" s="34"/>
      <c r="G201" s="34"/>
      <c r="H201" s="34"/>
      <c r="I201" s="34"/>
      <c r="J201" s="34"/>
      <c r="K201" s="35"/>
      <c r="L201" s="35"/>
      <c r="M201" s="35"/>
      <c r="N201" s="35"/>
      <c r="O201" s="35"/>
    </row>
    <row r="202" spans="1:15" ht="11.25">
      <c r="A202" s="32" t="s">
        <v>727</v>
      </c>
      <c r="B202" s="32" t="s">
        <v>42</v>
      </c>
      <c r="C202" s="32" t="s">
        <v>43</v>
      </c>
      <c r="D202" s="32" t="s">
        <v>44</v>
      </c>
      <c r="E202" s="32"/>
      <c r="F202" s="34">
        <v>209600</v>
      </c>
      <c r="G202" s="34">
        <f>SUM(F202)</f>
        <v>209600</v>
      </c>
      <c r="H202" s="34"/>
      <c r="I202" s="34"/>
      <c r="J202" s="34"/>
      <c r="K202" s="35" t="s">
        <v>44</v>
      </c>
      <c r="L202" s="35">
        <v>1</v>
      </c>
      <c r="M202" s="35" t="s">
        <v>52</v>
      </c>
      <c r="N202" s="35">
        <v>40</v>
      </c>
      <c r="O202" s="35" t="s">
        <v>41</v>
      </c>
    </row>
    <row r="203" spans="1:15" ht="11.25">
      <c r="A203" s="32"/>
      <c r="B203" s="32"/>
      <c r="C203" s="32"/>
      <c r="D203" s="32"/>
      <c r="E203" s="32"/>
      <c r="F203" s="34"/>
      <c r="G203" s="34"/>
      <c r="H203" s="34"/>
      <c r="I203" s="34"/>
      <c r="J203" s="34"/>
      <c r="K203" s="35"/>
      <c r="L203" s="35"/>
      <c r="M203" s="35"/>
      <c r="N203" s="35"/>
      <c r="O203" s="35"/>
    </row>
    <row r="204" spans="1:15" ht="11.25">
      <c r="A204" s="32"/>
      <c r="B204" s="32"/>
      <c r="C204" s="32"/>
      <c r="D204" s="32"/>
      <c r="E204" s="32"/>
      <c r="F204" s="34"/>
      <c r="G204" s="34"/>
      <c r="H204" s="34"/>
      <c r="I204" s="34"/>
      <c r="J204" s="34"/>
      <c r="K204" s="35"/>
      <c r="L204" s="35"/>
      <c r="M204" s="35"/>
      <c r="N204" s="35"/>
      <c r="O204" s="35"/>
    </row>
    <row r="205" spans="1:15" ht="11.25">
      <c r="A205" s="32" t="s">
        <v>728</v>
      </c>
      <c r="B205" s="32" t="s">
        <v>227</v>
      </c>
      <c r="C205" s="32" t="s">
        <v>177</v>
      </c>
      <c r="D205" s="32" t="s">
        <v>44</v>
      </c>
      <c r="E205" s="32"/>
      <c r="F205" s="34">
        <v>209600</v>
      </c>
      <c r="G205" s="34">
        <f>SUM(F205)</f>
        <v>209600</v>
      </c>
      <c r="H205" s="34"/>
      <c r="I205" s="34"/>
      <c r="J205" s="34"/>
      <c r="K205" s="35" t="s">
        <v>44</v>
      </c>
      <c r="L205" s="35">
        <v>1</v>
      </c>
      <c r="M205" s="35" t="s">
        <v>52</v>
      </c>
      <c r="N205" s="35">
        <v>40</v>
      </c>
      <c r="O205" s="35" t="s">
        <v>41</v>
      </c>
    </row>
    <row r="206" spans="1:15" ht="11.25">
      <c r="A206" s="32"/>
      <c r="B206" s="32"/>
      <c r="C206" s="32"/>
      <c r="D206" s="32"/>
      <c r="E206" s="32"/>
      <c r="F206" s="34"/>
      <c r="G206" s="34"/>
      <c r="H206" s="34"/>
      <c r="I206" s="34"/>
      <c r="J206" s="34"/>
      <c r="K206" s="35"/>
      <c r="L206" s="35"/>
      <c r="M206" s="35"/>
      <c r="N206" s="35"/>
      <c r="O206" s="35"/>
    </row>
    <row r="207" spans="1:15" ht="11.25">
      <c r="A207" s="32"/>
      <c r="B207" s="32"/>
      <c r="C207" s="32"/>
      <c r="D207" s="32"/>
      <c r="E207" s="32"/>
      <c r="F207" s="34"/>
      <c r="G207" s="34"/>
      <c r="H207" s="34"/>
      <c r="I207" s="34"/>
      <c r="J207" s="34"/>
      <c r="K207" s="35"/>
      <c r="L207" s="35"/>
      <c r="M207" s="35"/>
      <c r="N207" s="35"/>
      <c r="O207" s="35"/>
    </row>
    <row r="208" spans="1:15" ht="11.25">
      <c r="A208" s="32" t="s">
        <v>729</v>
      </c>
      <c r="B208" s="32" t="s">
        <v>496</v>
      </c>
      <c r="C208" s="32" t="s">
        <v>159</v>
      </c>
      <c r="D208" s="32" t="s">
        <v>44</v>
      </c>
      <c r="E208" s="32"/>
      <c r="F208" s="34">
        <v>209600</v>
      </c>
      <c r="G208" s="34">
        <f>SUM(F208*50%)</f>
        <v>104800</v>
      </c>
      <c r="H208" s="34">
        <f>SUM(F208*50%)</f>
        <v>104800</v>
      </c>
      <c r="I208" s="34"/>
      <c r="J208" s="34"/>
      <c r="K208" s="35" t="s">
        <v>44</v>
      </c>
      <c r="L208" s="35">
        <v>1</v>
      </c>
      <c r="M208" s="35" t="s">
        <v>52</v>
      </c>
      <c r="N208" s="35">
        <v>40</v>
      </c>
      <c r="O208" s="35" t="s">
        <v>41</v>
      </c>
    </row>
    <row r="209" spans="1:15" ht="11.25">
      <c r="A209" s="32"/>
      <c r="B209" s="32"/>
      <c r="C209" s="32"/>
      <c r="D209" s="32"/>
      <c r="E209" s="32"/>
      <c r="F209" s="34"/>
      <c r="G209" s="34"/>
      <c r="H209" s="34"/>
      <c r="I209" s="34"/>
      <c r="J209" s="34"/>
      <c r="K209" s="35"/>
      <c r="L209" s="35"/>
      <c r="M209" s="35"/>
      <c r="N209" s="35"/>
      <c r="O209" s="35"/>
    </row>
    <row r="210" spans="1:15" ht="11.25">
      <c r="A210" s="32"/>
      <c r="B210" s="32"/>
      <c r="C210" s="32"/>
      <c r="D210" s="32"/>
      <c r="E210" s="32"/>
      <c r="F210" s="34"/>
      <c r="G210" s="34"/>
      <c r="H210" s="34"/>
      <c r="I210" s="34"/>
      <c r="J210" s="34"/>
      <c r="K210" s="35"/>
      <c r="L210" s="35"/>
      <c r="M210" s="35"/>
      <c r="N210" s="35"/>
      <c r="O210" s="35"/>
    </row>
    <row r="211" spans="1:15" ht="11.25">
      <c r="A211" s="32"/>
      <c r="B211" s="32"/>
      <c r="C211" s="32"/>
      <c r="D211" s="32"/>
      <c r="E211" s="32"/>
      <c r="F211" s="34"/>
      <c r="G211" s="34"/>
      <c r="H211" s="34"/>
      <c r="I211" s="34"/>
      <c r="J211" s="34"/>
      <c r="K211" s="35"/>
      <c r="L211" s="35"/>
      <c r="M211" s="35"/>
      <c r="N211" s="35"/>
      <c r="O211" s="35"/>
    </row>
    <row r="212" spans="1:15" ht="11.25">
      <c r="A212" s="32"/>
      <c r="B212" s="32"/>
      <c r="C212" s="32"/>
      <c r="D212" s="32"/>
      <c r="E212" s="32"/>
      <c r="F212" s="34"/>
      <c r="G212" s="34"/>
      <c r="H212" s="34"/>
      <c r="I212" s="34"/>
      <c r="J212" s="34"/>
      <c r="K212" s="35"/>
      <c r="L212" s="35"/>
      <c r="M212" s="35"/>
      <c r="N212" s="35"/>
      <c r="O212" s="35"/>
    </row>
    <row r="213" spans="1:15" ht="11.25">
      <c r="A213" s="32"/>
      <c r="B213" s="32"/>
      <c r="C213" s="32"/>
      <c r="D213" s="32"/>
      <c r="E213" s="32"/>
      <c r="F213" s="34"/>
      <c r="G213" s="34"/>
      <c r="H213" s="34"/>
      <c r="I213" s="34"/>
      <c r="J213" s="34"/>
      <c r="K213" s="35"/>
      <c r="L213" s="35"/>
      <c r="M213" s="35"/>
      <c r="N213" s="35"/>
      <c r="O213" s="35"/>
    </row>
    <row r="214" spans="1:15" ht="11.25">
      <c r="A214" s="32"/>
      <c r="B214" s="32"/>
      <c r="C214" s="32"/>
      <c r="D214" s="32"/>
      <c r="E214" s="32"/>
      <c r="F214" s="34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/>
      <c r="B215" s="32"/>
      <c r="C215" s="32"/>
      <c r="D215" s="32"/>
      <c r="E215" s="32"/>
      <c r="F215" s="34"/>
      <c r="G215" s="34"/>
      <c r="H215" s="34"/>
      <c r="I215" s="34"/>
      <c r="J215" s="34"/>
      <c r="K215" s="35"/>
      <c r="L215" s="35"/>
      <c r="M215" s="35"/>
      <c r="N215" s="35"/>
      <c r="O215" s="35"/>
    </row>
    <row r="216" spans="1:15" ht="11.25">
      <c r="A216" s="32"/>
      <c r="B216" s="32"/>
      <c r="C216" s="32"/>
      <c r="D216" s="32"/>
      <c r="E216" s="32"/>
      <c r="F216" s="34"/>
      <c r="G216" s="34"/>
      <c r="H216" s="34"/>
      <c r="I216" s="34"/>
      <c r="J216" s="34"/>
      <c r="K216" s="35"/>
      <c r="L216" s="35"/>
      <c r="M216" s="35"/>
      <c r="N216" s="35"/>
      <c r="O216" s="35"/>
    </row>
    <row r="217" spans="1:15" ht="11.25">
      <c r="A217" s="32"/>
      <c r="B217" s="32"/>
      <c r="C217" s="32"/>
      <c r="D217" s="32"/>
      <c r="E217" s="32"/>
      <c r="F217" s="34"/>
      <c r="G217" s="34"/>
      <c r="H217" s="34"/>
      <c r="I217" s="34"/>
      <c r="J217" s="34"/>
      <c r="K217" s="35"/>
      <c r="L217" s="35"/>
      <c r="M217" s="35"/>
      <c r="N217" s="35"/>
      <c r="O217" s="35"/>
    </row>
    <row r="218" spans="1:15" ht="11.25">
      <c r="A218" s="32"/>
      <c r="B218" s="32"/>
      <c r="C218" s="32"/>
      <c r="D218" s="32"/>
      <c r="E218" s="32"/>
      <c r="F218" s="34"/>
      <c r="G218" s="34"/>
      <c r="H218" s="34"/>
      <c r="I218" s="34"/>
      <c r="J218" s="34"/>
      <c r="K218" s="35"/>
      <c r="L218" s="35"/>
      <c r="M218" s="35"/>
      <c r="N218" s="35"/>
      <c r="O218" s="35"/>
    </row>
    <row r="219" spans="1:15" ht="11.25">
      <c r="A219" s="32"/>
      <c r="B219" s="32"/>
      <c r="C219" s="32"/>
      <c r="D219" s="32"/>
      <c r="E219" s="32"/>
      <c r="F219" s="34"/>
      <c r="G219" s="34"/>
      <c r="H219" s="34"/>
      <c r="I219" s="34"/>
      <c r="J219" s="34"/>
      <c r="K219" s="35"/>
      <c r="L219" s="35"/>
      <c r="M219" s="35"/>
      <c r="N219" s="35"/>
      <c r="O219" s="35"/>
    </row>
    <row r="220" spans="1:15" ht="11.25">
      <c r="A220" s="32"/>
      <c r="B220" s="32"/>
      <c r="C220" s="32"/>
      <c r="D220" s="32"/>
      <c r="E220" s="32"/>
      <c r="F220" s="34"/>
      <c r="G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/>
      <c r="B221" s="32"/>
      <c r="C221" s="32"/>
      <c r="D221" s="32"/>
      <c r="E221" s="32"/>
      <c r="F221" s="34"/>
      <c r="G221" s="34"/>
      <c r="H221" s="34"/>
      <c r="I221" s="34"/>
      <c r="J221" s="34"/>
      <c r="K221" s="35"/>
      <c r="L221" s="35"/>
      <c r="M221" s="35"/>
      <c r="N221" s="35"/>
      <c r="O221" s="35"/>
    </row>
    <row r="222" spans="1:15" ht="11.25">
      <c r="A222" s="32"/>
      <c r="B222" s="32"/>
      <c r="C222" s="32"/>
      <c r="D222" s="32"/>
      <c r="E222" s="32"/>
      <c r="F222" s="34"/>
      <c r="G222" s="34"/>
      <c r="H222" s="34"/>
      <c r="I222" s="34"/>
      <c r="J222" s="34"/>
      <c r="K222" s="35"/>
      <c r="L222" s="35"/>
      <c r="M222" s="35"/>
      <c r="N222" s="35"/>
      <c r="O222" s="35"/>
    </row>
    <row r="223" spans="1:15" ht="11.25">
      <c r="A223" s="32"/>
      <c r="B223" s="32"/>
      <c r="C223" s="32"/>
      <c r="D223" s="32"/>
      <c r="E223" s="32"/>
      <c r="F223" s="34"/>
      <c r="G223" s="34"/>
      <c r="H223" s="34"/>
      <c r="I223" s="34"/>
      <c r="J223" s="34"/>
      <c r="K223" s="35"/>
      <c r="L223" s="35"/>
      <c r="M223" s="35"/>
      <c r="N223" s="35"/>
      <c r="O223" s="35"/>
    </row>
    <row r="224" spans="1:15" ht="11.25">
      <c r="A224" s="32"/>
      <c r="B224" s="32"/>
      <c r="C224" s="32"/>
      <c r="D224" s="32"/>
      <c r="E224" s="32"/>
      <c r="F224" s="34"/>
      <c r="G224" s="34"/>
      <c r="H224" s="34"/>
      <c r="I224" s="34"/>
      <c r="J224" s="34"/>
      <c r="K224" s="35"/>
      <c r="L224" s="35"/>
      <c r="M224" s="35"/>
      <c r="N224" s="35"/>
      <c r="O224" s="35"/>
    </row>
    <row r="225" spans="1:15" ht="11.25">
      <c r="A225" s="32"/>
      <c r="B225" s="32"/>
      <c r="C225" s="32"/>
      <c r="D225" s="32"/>
      <c r="E225" s="32"/>
      <c r="F225" s="34"/>
      <c r="G225" s="34"/>
      <c r="H225" s="34"/>
      <c r="I225" s="34"/>
      <c r="J225" s="34"/>
      <c r="K225" s="35"/>
      <c r="L225" s="35"/>
      <c r="M225" s="35"/>
      <c r="N225" s="35"/>
      <c r="O225" s="35"/>
    </row>
    <row r="226" spans="1:15" ht="11.25">
      <c r="A226" s="32"/>
      <c r="B226" s="32"/>
      <c r="C226" s="32"/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/>
      <c r="B227" s="32"/>
      <c r="C227" s="32"/>
      <c r="D227" s="32"/>
      <c r="E227" s="32"/>
      <c r="F227" s="34"/>
      <c r="G227" s="34"/>
      <c r="H227" s="34"/>
      <c r="I227" s="34"/>
      <c r="J227" s="34"/>
      <c r="K227" s="35"/>
      <c r="L227" s="35"/>
      <c r="M227" s="35"/>
      <c r="N227" s="35"/>
      <c r="O227" s="35"/>
    </row>
    <row r="228" spans="1:15" ht="11.25">
      <c r="A228" s="32"/>
      <c r="B228" s="32"/>
      <c r="C228" s="32"/>
      <c r="D228" s="32"/>
      <c r="E228" s="32"/>
      <c r="F228" s="34"/>
      <c r="G228" s="34"/>
      <c r="H228" s="34"/>
      <c r="I228" s="34"/>
      <c r="J228" s="34"/>
      <c r="K228" s="35"/>
      <c r="L228" s="35"/>
      <c r="M228" s="35"/>
      <c r="N228" s="35"/>
      <c r="O228" s="35"/>
    </row>
    <row r="229" spans="1:15" ht="11.25">
      <c r="A229" s="32"/>
      <c r="B229" s="32"/>
      <c r="C229" s="32"/>
      <c r="D229" s="32"/>
      <c r="E229" s="32"/>
      <c r="F229" s="34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8"/>
      <c r="B230" s="38"/>
      <c r="C230" s="38"/>
      <c r="D230" s="38"/>
      <c r="E230" s="38"/>
      <c r="F230" s="41"/>
      <c r="G230" s="41"/>
      <c r="H230" s="41"/>
      <c r="I230" s="41"/>
      <c r="J230" s="41"/>
      <c r="K230" s="42"/>
      <c r="L230" s="42"/>
      <c r="M230" s="42"/>
      <c r="N230" s="42"/>
      <c r="O230" s="42"/>
    </row>
    <row r="231" spans="2:10" ht="11.25">
      <c r="B231" s="51" t="s">
        <v>34</v>
      </c>
      <c r="F231" s="73">
        <f>SUM(F197:F230)</f>
        <v>838400</v>
      </c>
      <c r="G231" s="73">
        <f>SUM(G197:G230)</f>
        <v>733600</v>
      </c>
      <c r="H231" s="73">
        <f>SUM(H197:H230)</f>
        <v>104800</v>
      </c>
      <c r="I231" s="73"/>
      <c r="J231" s="73"/>
    </row>
    <row r="232" spans="2:10" ht="11.25">
      <c r="B232" s="51" t="s">
        <v>26</v>
      </c>
      <c r="F232" s="74">
        <f>SUM(F231)</f>
        <v>838400</v>
      </c>
      <c r="G232" s="74">
        <f>SUM(G231)</f>
        <v>733600</v>
      </c>
      <c r="H232" s="74">
        <f>SUM(H231)</f>
        <v>104800</v>
      </c>
      <c r="I232" s="74"/>
      <c r="J232" s="73"/>
    </row>
    <row r="233" spans="2:10" ht="11.25">
      <c r="B233" s="51" t="s">
        <v>27</v>
      </c>
      <c r="F233" s="74">
        <f>F54+F113+F173+F232</f>
        <v>3976737</v>
      </c>
      <c r="G233" s="74">
        <f>G54+G113+G173+G232</f>
        <v>3871937</v>
      </c>
      <c r="H233" s="74">
        <f>H54+H113+H173+H232</f>
        <v>104800</v>
      </c>
      <c r="I233" s="74"/>
      <c r="J233" s="74"/>
    </row>
    <row r="237" spans="11:14" ht="11.25">
      <c r="K237" s="97"/>
      <c r="L237" s="97"/>
      <c r="M237" s="97"/>
      <c r="N237" s="97"/>
    </row>
    <row r="238" spans="2:14" ht="11.25">
      <c r="B238" s="97" t="s">
        <v>28</v>
      </c>
      <c r="C238" s="97"/>
      <c r="D238" s="97"/>
      <c r="K238" s="97" t="s">
        <v>79</v>
      </c>
      <c r="L238" s="97"/>
      <c r="M238" s="97"/>
      <c r="N238" s="97"/>
    </row>
    <row r="239" spans="2:14" ht="11.25">
      <c r="B239" s="97" t="s">
        <v>29</v>
      </c>
      <c r="C239" s="97"/>
      <c r="D239" s="97"/>
      <c r="K239" s="97" t="s">
        <v>31</v>
      </c>
      <c r="L239" s="97"/>
      <c r="M239" s="97"/>
      <c r="N239" s="97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</sheetData>
  <mergeCells count="60">
    <mergeCell ref="F193:J193"/>
    <mergeCell ref="A182:O182"/>
    <mergeCell ref="K59:N59"/>
    <mergeCell ref="K60:N60"/>
    <mergeCell ref="K180:N180"/>
    <mergeCell ref="M184:N184"/>
    <mergeCell ref="K133:L133"/>
    <mergeCell ref="M133:N133"/>
    <mergeCell ref="A121:O121"/>
    <mergeCell ref="A122:O122"/>
    <mergeCell ref="K239:N239"/>
    <mergeCell ref="B239:D239"/>
    <mergeCell ref="K194:L194"/>
    <mergeCell ref="M194:N194"/>
    <mergeCell ref="B238:D238"/>
    <mergeCell ref="K238:N238"/>
    <mergeCell ref="K237:N237"/>
    <mergeCell ref="B180:D180"/>
    <mergeCell ref="B181:D181"/>
    <mergeCell ref="A185:O185"/>
    <mergeCell ref="K178:N178"/>
    <mergeCell ref="B179:D179"/>
    <mergeCell ref="K179:N179"/>
    <mergeCell ref="A187:O187"/>
    <mergeCell ref="K192:N193"/>
    <mergeCell ref="D193:E193"/>
    <mergeCell ref="M123:N123"/>
    <mergeCell ref="A124:O124"/>
    <mergeCell ref="A126:O126"/>
    <mergeCell ref="K131:N132"/>
    <mergeCell ref="D132:E132"/>
    <mergeCell ref="F132:J132"/>
    <mergeCell ref="A183:O183"/>
    <mergeCell ref="A1:O1"/>
    <mergeCell ref="A2:O2"/>
    <mergeCell ref="A4:O4"/>
    <mergeCell ref="A6:O6"/>
    <mergeCell ref="M3:N3"/>
    <mergeCell ref="D12:E12"/>
    <mergeCell ref="F12:J12"/>
    <mergeCell ref="K11:N12"/>
    <mergeCell ref="K13:L13"/>
    <mergeCell ref="M13:N13"/>
    <mergeCell ref="B60:D60"/>
    <mergeCell ref="B59:D59"/>
    <mergeCell ref="A61:O61"/>
    <mergeCell ref="A62:O62"/>
    <mergeCell ref="M63:N63"/>
    <mergeCell ref="A64:O64"/>
    <mergeCell ref="A66:O66"/>
    <mergeCell ref="K71:N72"/>
    <mergeCell ref="D72:E72"/>
    <mergeCell ref="F72:J72"/>
    <mergeCell ref="B120:D120"/>
    <mergeCell ref="K120:N120"/>
    <mergeCell ref="K73:L73"/>
    <mergeCell ref="M73:N73"/>
    <mergeCell ref="K118:N118"/>
    <mergeCell ref="B119:D119"/>
    <mergeCell ref="K119:N119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7"/>
  <sheetViews>
    <sheetView workbookViewId="0" topLeftCell="B363">
      <selection activeCell="B363" sqref="A1:IV16384"/>
    </sheetView>
  </sheetViews>
  <sheetFormatPr defaultColWidth="11.421875" defaultRowHeight="12.75"/>
  <cols>
    <col min="1" max="1" width="10.57421875" style="36" customWidth="1"/>
    <col min="2" max="2" width="30.8515625" style="36" customWidth="1"/>
    <col min="3" max="3" width="18.421875" style="36" customWidth="1"/>
    <col min="4" max="5" width="8.57421875" style="36" customWidth="1"/>
    <col min="6" max="7" width="10.8515625" style="36" customWidth="1"/>
    <col min="8" max="8" width="8.28125" style="36" customWidth="1"/>
    <col min="9" max="9" width="8.57421875" style="36" customWidth="1"/>
    <col min="10" max="10" width="7.421875" style="36" customWidth="1"/>
    <col min="11" max="11" width="12.140625" style="36" customWidth="1"/>
    <col min="12" max="12" width="7.8515625" style="36" bestFit="1" customWidth="1"/>
    <col min="13" max="13" width="8.57421875" style="36" customWidth="1"/>
    <col min="14" max="14" width="7.8515625" style="36" bestFit="1" customWidth="1"/>
    <col min="15" max="15" width="8.00390625" style="36" customWidth="1"/>
    <col min="16" max="16384" width="11.421875" style="36" customWidth="1"/>
  </cols>
  <sheetData>
    <row r="1" spans="1:15" ht="11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1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8" t="s">
        <v>24</v>
      </c>
      <c r="N3" s="99"/>
      <c r="O3" s="51"/>
    </row>
    <row r="4" spans="1:15" ht="11.25">
      <c r="A4" s="97" t="s">
        <v>269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439</v>
      </c>
      <c r="C11" s="60"/>
      <c r="D11" s="58"/>
      <c r="E11" s="60"/>
      <c r="F11" s="58"/>
      <c r="G11" s="61"/>
      <c r="H11" s="61"/>
      <c r="I11" s="61"/>
      <c r="J11" s="60"/>
      <c r="K11" s="100" t="s">
        <v>17</v>
      </c>
      <c r="L11" s="101"/>
      <c r="M11" s="101"/>
      <c r="N11" s="102"/>
      <c r="O11" s="62"/>
    </row>
    <row r="12" spans="1:15" ht="11.25">
      <c r="A12" s="63"/>
      <c r="B12" s="64"/>
      <c r="C12" s="65"/>
      <c r="D12" s="106" t="s">
        <v>15</v>
      </c>
      <c r="E12" s="107"/>
      <c r="F12" s="106" t="s">
        <v>16</v>
      </c>
      <c r="G12" s="108"/>
      <c r="H12" s="108"/>
      <c r="I12" s="108"/>
      <c r="J12" s="107"/>
      <c r="K12" s="103"/>
      <c r="L12" s="104"/>
      <c r="M12" s="104"/>
      <c r="N12" s="105"/>
      <c r="O12" s="66" t="s">
        <v>20</v>
      </c>
    </row>
    <row r="13" spans="1:15" ht="11.25">
      <c r="A13" s="67" t="s">
        <v>446</v>
      </c>
      <c r="B13" s="68"/>
      <c r="C13" s="69"/>
      <c r="D13" s="67"/>
      <c r="E13" s="69"/>
      <c r="F13" s="67"/>
      <c r="G13" s="68"/>
      <c r="H13" s="68"/>
      <c r="I13" s="68"/>
      <c r="J13" s="69"/>
      <c r="K13" s="98" t="s">
        <v>18</v>
      </c>
      <c r="L13" s="99"/>
      <c r="M13" s="98" t="s">
        <v>19</v>
      </c>
      <c r="N13" s="99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46</v>
      </c>
      <c r="G15" s="71" t="s">
        <v>6</v>
      </c>
      <c r="H15" s="71" t="s">
        <v>8</v>
      </c>
      <c r="I15" s="71" t="s">
        <v>7</v>
      </c>
      <c r="J15" s="71" t="s">
        <v>488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447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730</v>
      </c>
      <c r="B18" s="32" t="s">
        <v>270</v>
      </c>
      <c r="C18" s="32" t="s">
        <v>271</v>
      </c>
      <c r="D18" s="32"/>
      <c r="E18" s="32"/>
      <c r="F18" s="34">
        <v>6727</v>
      </c>
      <c r="G18" s="34">
        <f>SUM(F18*80%)</f>
        <v>5381.6</v>
      </c>
      <c r="H18" s="34">
        <f>SUM(F18*20%)</f>
        <v>1345.4</v>
      </c>
      <c r="I18" s="34"/>
      <c r="J18" s="34"/>
      <c r="K18" s="35" t="s">
        <v>272</v>
      </c>
      <c r="L18" s="35">
        <v>6</v>
      </c>
      <c r="M18" s="35" t="s">
        <v>52</v>
      </c>
      <c r="N18" s="35">
        <v>24</v>
      </c>
      <c r="O18" s="35" t="s">
        <v>51</v>
      </c>
    </row>
    <row r="19" spans="1:15" ht="11.25">
      <c r="A19" s="32"/>
      <c r="B19" s="32"/>
      <c r="C19" s="32" t="s">
        <v>273</v>
      </c>
      <c r="D19" s="32"/>
      <c r="E19" s="32"/>
      <c r="F19" s="34"/>
      <c r="G19" s="34"/>
      <c r="H19" s="34"/>
      <c r="I19" s="34"/>
      <c r="J19" s="34"/>
      <c r="K19" s="35" t="s">
        <v>274</v>
      </c>
      <c r="L19" s="35">
        <v>24</v>
      </c>
      <c r="M19" s="35"/>
      <c r="N19" s="35"/>
      <c r="O19" s="35"/>
    </row>
    <row r="20" spans="1:15" ht="11.25">
      <c r="A20" s="78"/>
      <c r="B20" s="32"/>
      <c r="C20" s="39"/>
      <c r="D20" s="39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732</v>
      </c>
      <c r="B21" s="32" t="s">
        <v>277</v>
      </c>
      <c r="C21" s="32" t="s">
        <v>278</v>
      </c>
      <c r="D21" s="32"/>
      <c r="E21" s="32"/>
      <c r="F21" s="34">
        <v>13406</v>
      </c>
      <c r="G21" s="34">
        <f>SUM(F21*80%)</f>
        <v>10724.800000000001</v>
      </c>
      <c r="H21" s="34">
        <f>SUM(F21*20%)</f>
        <v>2681.2000000000003</v>
      </c>
      <c r="I21" s="34"/>
      <c r="J21" s="34"/>
      <c r="K21" s="35" t="s">
        <v>139</v>
      </c>
      <c r="L21" s="35">
        <v>1</v>
      </c>
      <c r="M21" s="35" t="s">
        <v>279</v>
      </c>
      <c r="N21" s="35">
        <v>40</v>
      </c>
      <c r="O21" s="35" t="s">
        <v>51</v>
      </c>
    </row>
    <row r="22" spans="1:15" ht="11.25">
      <c r="A22" s="32"/>
      <c r="B22" s="32"/>
      <c r="C22" s="32" t="s">
        <v>280</v>
      </c>
      <c r="D22" s="32"/>
      <c r="E22" s="32"/>
      <c r="F22" s="34"/>
      <c r="G22" s="34"/>
      <c r="H22" s="34"/>
      <c r="I22" s="34"/>
      <c r="J22" s="34"/>
      <c r="K22" s="35" t="s">
        <v>272</v>
      </c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733</v>
      </c>
      <c r="B24" s="32" t="s">
        <v>281</v>
      </c>
      <c r="C24" s="32" t="s">
        <v>282</v>
      </c>
      <c r="D24" s="32"/>
      <c r="E24" s="32"/>
      <c r="F24" s="34">
        <v>13406</v>
      </c>
      <c r="G24" s="34">
        <f>SUM(F24*80%)</f>
        <v>10724.800000000001</v>
      </c>
      <c r="H24" s="34">
        <f>SUM(F24*20%)</f>
        <v>2681.2000000000003</v>
      </c>
      <c r="I24" s="34"/>
      <c r="J24" s="34"/>
      <c r="K24" s="35" t="s">
        <v>139</v>
      </c>
      <c r="L24" s="35">
        <v>1</v>
      </c>
      <c r="M24" s="35" t="s">
        <v>279</v>
      </c>
      <c r="N24" s="35">
        <v>40</v>
      </c>
      <c r="O24" s="35" t="s">
        <v>51</v>
      </c>
    </row>
    <row r="25" spans="1:15" ht="11.25">
      <c r="A25" s="32"/>
      <c r="B25" s="32"/>
      <c r="C25" s="32" t="s">
        <v>283</v>
      </c>
      <c r="D25" s="32"/>
      <c r="E25" s="32"/>
      <c r="F25" s="34"/>
      <c r="G25" s="34"/>
      <c r="H25" s="34"/>
      <c r="I25" s="34"/>
      <c r="J25" s="34"/>
      <c r="K25" s="35" t="s">
        <v>272</v>
      </c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734</v>
      </c>
      <c r="B27" s="32" t="s">
        <v>804</v>
      </c>
      <c r="C27" s="32" t="s">
        <v>284</v>
      </c>
      <c r="D27" s="32"/>
      <c r="E27" s="32"/>
      <c r="F27" s="34">
        <v>4519.5</v>
      </c>
      <c r="G27" s="34">
        <f>SUM(F27*80%)</f>
        <v>3615.6000000000004</v>
      </c>
      <c r="H27" s="34">
        <f>SUM(F27*20%)</f>
        <v>903.9000000000001</v>
      </c>
      <c r="I27" s="34"/>
      <c r="J27" s="34"/>
      <c r="K27" s="35" t="s">
        <v>275</v>
      </c>
      <c r="L27" s="35">
        <v>6</v>
      </c>
      <c r="M27" s="35" t="s">
        <v>279</v>
      </c>
      <c r="N27" s="35">
        <v>13</v>
      </c>
      <c r="O27" s="35" t="s">
        <v>51</v>
      </c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 t="s">
        <v>276</v>
      </c>
      <c r="L28" s="35">
        <v>7</v>
      </c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735</v>
      </c>
      <c r="B30" s="32" t="s">
        <v>285</v>
      </c>
      <c r="C30" s="32" t="s">
        <v>516</v>
      </c>
      <c r="D30" s="32"/>
      <c r="E30" s="32"/>
      <c r="F30" s="34">
        <v>4485</v>
      </c>
      <c r="G30" s="34">
        <f>SUM(F30*80%)</f>
        <v>3588</v>
      </c>
      <c r="H30" s="34">
        <f>SUM(F30*20%)</f>
        <v>897</v>
      </c>
      <c r="I30" s="34"/>
      <c r="J30" s="34"/>
      <c r="K30" s="35" t="s">
        <v>272</v>
      </c>
      <c r="L30" s="35">
        <v>4</v>
      </c>
      <c r="M30" s="35" t="s">
        <v>279</v>
      </c>
      <c r="N30" s="35">
        <v>15</v>
      </c>
      <c r="O30" s="35" t="s">
        <v>51</v>
      </c>
    </row>
    <row r="31" spans="1:15" ht="11.2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 t="s">
        <v>274</v>
      </c>
      <c r="L31" s="35">
        <v>16</v>
      </c>
      <c r="M31" s="35"/>
      <c r="N31" s="35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736</v>
      </c>
      <c r="B33" s="32" t="s">
        <v>182</v>
      </c>
      <c r="C33" s="32" t="s">
        <v>286</v>
      </c>
      <c r="D33" s="32"/>
      <c r="E33" s="32"/>
      <c r="F33" s="34">
        <v>13405.55</v>
      </c>
      <c r="G33" s="34">
        <f>SUM(F33*80%)</f>
        <v>10724.44</v>
      </c>
      <c r="H33" s="34">
        <f>SUM(F33*20%)</f>
        <v>2681.11</v>
      </c>
      <c r="I33" s="34"/>
      <c r="J33" s="34"/>
      <c r="K33" s="35" t="s">
        <v>139</v>
      </c>
      <c r="L33" s="35">
        <v>1</v>
      </c>
      <c r="M33" s="35" t="s">
        <v>279</v>
      </c>
      <c r="N33" s="35">
        <v>40</v>
      </c>
      <c r="O33" s="35" t="s">
        <v>51</v>
      </c>
    </row>
    <row r="34" spans="1:15" ht="11.25">
      <c r="A34" s="32"/>
      <c r="B34" s="32"/>
      <c r="C34" s="32" t="s">
        <v>287</v>
      </c>
      <c r="D34" s="32"/>
      <c r="E34" s="32"/>
      <c r="F34" s="34"/>
      <c r="G34" s="34"/>
      <c r="H34" s="34"/>
      <c r="I34" s="34"/>
      <c r="J34" s="34"/>
      <c r="K34" s="35" t="s">
        <v>272</v>
      </c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737</v>
      </c>
      <c r="B36" s="32" t="s">
        <v>288</v>
      </c>
      <c r="C36" s="32" t="s">
        <v>36</v>
      </c>
      <c r="D36" s="32"/>
      <c r="E36" s="32"/>
      <c r="F36" s="34">
        <v>13405.55</v>
      </c>
      <c r="G36" s="34">
        <f>SUM(F36*80%)</f>
        <v>10724.44</v>
      </c>
      <c r="H36" s="34">
        <f>SUM(F36*20%)</f>
        <v>2681.11</v>
      </c>
      <c r="I36" s="34"/>
      <c r="J36" s="34"/>
      <c r="K36" s="35" t="s">
        <v>139</v>
      </c>
      <c r="L36" s="35">
        <v>1</v>
      </c>
      <c r="M36" s="35" t="s">
        <v>279</v>
      </c>
      <c r="N36" s="35">
        <v>40</v>
      </c>
      <c r="O36" s="35" t="s">
        <v>51</v>
      </c>
    </row>
    <row r="37" spans="1:15" ht="11.2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 t="s">
        <v>272</v>
      </c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 t="s">
        <v>738</v>
      </c>
      <c r="B39" s="32" t="s">
        <v>285</v>
      </c>
      <c r="C39" s="32" t="s">
        <v>289</v>
      </c>
      <c r="D39" s="32"/>
      <c r="E39" s="32"/>
      <c r="F39" s="34">
        <v>4485</v>
      </c>
      <c r="G39" s="34">
        <f>SUM(F39*80%)</f>
        <v>3588</v>
      </c>
      <c r="H39" s="34">
        <f>SUM(F39*20%)</f>
        <v>897</v>
      </c>
      <c r="I39" s="34"/>
      <c r="J39" s="34"/>
      <c r="K39" s="35" t="s">
        <v>272</v>
      </c>
      <c r="L39" s="35">
        <v>4</v>
      </c>
      <c r="M39" s="35" t="s">
        <v>279</v>
      </c>
      <c r="N39" s="35">
        <v>15</v>
      </c>
      <c r="O39" s="35" t="s">
        <v>51</v>
      </c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 t="s">
        <v>274</v>
      </c>
      <c r="L40" s="35">
        <v>16</v>
      </c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 t="s">
        <v>739</v>
      </c>
      <c r="B42" s="32" t="s">
        <v>298</v>
      </c>
      <c r="C42" s="32" t="s">
        <v>299</v>
      </c>
      <c r="D42" s="32"/>
      <c r="E42" s="32"/>
      <c r="F42" s="34">
        <v>13406</v>
      </c>
      <c r="G42" s="34">
        <f>SUM(F42*80%)</f>
        <v>10724.800000000001</v>
      </c>
      <c r="H42" s="34">
        <f>SUM(F42*20%)</f>
        <v>2681.2000000000003</v>
      </c>
      <c r="I42" s="34"/>
      <c r="J42" s="34"/>
      <c r="K42" s="35" t="s">
        <v>139</v>
      </c>
      <c r="L42" s="35">
        <v>1</v>
      </c>
      <c r="M42" s="35" t="s">
        <v>52</v>
      </c>
      <c r="N42" s="35">
        <v>40</v>
      </c>
      <c r="O42" s="35" t="s">
        <v>51</v>
      </c>
    </row>
    <row r="43" spans="1:15" ht="11.2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 t="s">
        <v>272</v>
      </c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 t="s">
        <v>740</v>
      </c>
      <c r="B45" s="32" t="s">
        <v>194</v>
      </c>
      <c r="C45" s="32" t="s">
        <v>153</v>
      </c>
      <c r="D45" s="32"/>
      <c r="E45" s="32"/>
      <c r="F45" s="34">
        <v>13406</v>
      </c>
      <c r="G45" s="34">
        <f>SUM(F45*80%)</f>
        <v>10724.800000000001</v>
      </c>
      <c r="H45" s="34">
        <f>SUM(F45*20%)</f>
        <v>2681.2000000000003</v>
      </c>
      <c r="I45" s="34"/>
      <c r="J45" s="34"/>
      <c r="K45" s="35" t="s">
        <v>139</v>
      </c>
      <c r="L45" s="35">
        <v>1</v>
      </c>
      <c r="M45" s="35" t="s">
        <v>52</v>
      </c>
      <c r="N45" s="35">
        <v>40</v>
      </c>
      <c r="O45" s="35" t="s">
        <v>51</v>
      </c>
    </row>
    <row r="46" spans="1:15" ht="11.25">
      <c r="A46" s="32"/>
      <c r="B46" s="32"/>
      <c r="C46" s="32"/>
      <c r="D46" s="32"/>
      <c r="E46" s="32"/>
      <c r="F46" s="34"/>
      <c r="G46" s="34"/>
      <c r="H46" s="34"/>
      <c r="I46" s="34"/>
      <c r="J46" s="34"/>
      <c r="K46" s="35" t="s">
        <v>272</v>
      </c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 t="s">
        <v>742</v>
      </c>
      <c r="B48" s="32" t="s">
        <v>229</v>
      </c>
      <c r="C48" s="32" t="s">
        <v>300</v>
      </c>
      <c r="D48" s="32"/>
      <c r="E48" s="32"/>
      <c r="F48" s="34">
        <v>13406</v>
      </c>
      <c r="G48" s="34">
        <f>SUM(F48*80%)</f>
        <v>10724.800000000001</v>
      </c>
      <c r="H48" s="34">
        <f>SUM(F48*20%)</f>
        <v>2681.2000000000003</v>
      </c>
      <c r="I48" s="34"/>
      <c r="J48" s="34"/>
      <c r="K48" s="35" t="s">
        <v>139</v>
      </c>
      <c r="L48" s="35">
        <v>1</v>
      </c>
      <c r="M48" s="35" t="s">
        <v>52</v>
      </c>
      <c r="N48" s="35">
        <v>40</v>
      </c>
      <c r="O48" s="35" t="s">
        <v>51</v>
      </c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 t="s">
        <v>272</v>
      </c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32"/>
      <c r="C52" s="32"/>
      <c r="D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8"/>
      <c r="B53" s="38"/>
      <c r="C53" s="38"/>
      <c r="D53" s="38"/>
      <c r="E53" s="38"/>
      <c r="F53" s="41"/>
      <c r="G53" s="41"/>
      <c r="H53" s="41"/>
      <c r="I53" s="41"/>
      <c r="J53" s="41"/>
      <c r="K53" s="42"/>
      <c r="L53" s="42"/>
      <c r="M53" s="42"/>
      <c r="N53" s="42"/>
      <c r="O53" s="42"/>
    </row>
    <row r="54" spans="2:10" ht="11.25">
      <c r="B54" s="51"/>
      <c r="C54" s="51" t="s">
        <v>290</v>
      </c>
      <c r="F54" s="73">
        <f>SUM(F18:F53)</f>
        <v>114057.6</v>
      </c>
      <c r="G54" s="73">
        <f>SUM(G18:G53)</f>
        <v>91246.08000000002</v>
      </c>
      <c r="H54" s="73">
        <f>SUM(H18:H53)</f>
        <v>22811.520000000004</v>
      </c>
      <c r="I54" s="73"/>
      <c r="J54" s="73"/>
    </row>
    <row r="55" spans="2:10" ht="11.25">
      <c r="B55" s="51"/>
      <c r="C55" s="51" t="s">
        <v>291</v>
      </c>
      <c r="F55" s="74"/>
      <c r="G55" s="74"/>
      <c r="H55" s="74"/>
      <c r="I55" s="73"/>
      <c r="J55" s="73"/>
    </row>
    <row r="56" spans="2:10" ht="11.25">
      <c r="B56" s="51"/>
      <c r="C56" s="51" t="s">
        <v>292</v>
      </c>
      <c r="F56" s="75"/>
      <c r="G56" s="75"/>
      <c r="H56" s="75"/>
      <c r="I56" s="75"/>
      <c r="J56" s="75"/>
    </row>
    <row r="58" spans="1:11" ht="11.25">
      <c r="A58" s="36" t="s">
        <v>293</v>
      </c>
      <c r="K58" s="36" t="s">
        <v>294</v>
      </c>
    </row>
    <row r="59" spans="1:14" ht="11.25">
      <c r="A59" s="79" t="s">
        <v>295</v>
      </c>
      <c r="B59" s="79"/>
      <c r="C59" s="79"/>
      <c r="K59" s="97" t="s">
        <v>79</v>
      </c>
      <c r="L59" s="97"/>
      <c r="M59" s="97"/>
      <c r="N59" s="97"/>
    </row>
    <row r="60" spans="1:14" ht="11.25">
      <c r="A60" s="79" t="s">
        <v>296</v>
      </c>
      <c r="B60" s="79"/>
      <c r="C60" s="79"/>
      <c r="D60" s="79"/>
      <c r="K60" s="97" t="s">
        <v>31</v>
      </c>
      <c r="L60" s="97"/>
      <c r="M60" s="97"/>
      <c r="N60" s="97"/>
    </row>
    <row r="61" spans="2:14" ht="11.25">
      <c r="B61" s="79"/>
      <c r="C61" s="79"/>
      <c r="D61" s="79"/>
      <c r="K61" s="97"/>
      <c r="L61" s="97"/>
      <c r="M61" s="97"/>
      <c r="N61" s="97"/>
    </row>
    <row r="62" spans="1:15" ht="11.25">
      <c r="A62" s="97" t="s">
        <v>33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1.25">
      <c r="A63" s="97" t="s">
        <v>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98" t="s">
        <v>24</v>
      </c>
      <c r="N64" s="99"/>
      <c r="O64" s="51"/>
    </row>
    <row r="65" spans="1:15" ht="11.25">
      <c r="A65" s="97" t="s">
        <v>269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97" t="s">
        <v>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439</v>
      </c>
      <c r="C72" s="60"/>
      <c r="D72" s="58"/>
      <c r="E72" s="60"/>
      <c r="F72" s="58"/>
      <c r="G72" s="61"/>
      <c r="H72" s="61"/>
      <c r="I72" s="61"/>
      <c r="J72" s="60"/>
      <c r="K72" s="100" t="s">
        <v>17</v>
      </c>
      <c r="L72" s="101"/>
      <c r="M72" s="101"/>
      <c r="N72" s="102"/>
      <c r="O72" s="62"/>
    </row>
    <row r="73" spans="1:15" ht="11.25">
      <c r="A73" s="63"/>
      <c r="B73" s="64"/>
      <c r="C73" s="65"/>
      <c r="D73" s="106" t="s">
        <v>15</v>
      </c>
      <c r="E73" s="107"/>
      <c r="F73" s="106" t="s">
        <v>16</v>
      </c>
      <c r="G73" s="108"/>
      <c r="H73" s="108"/>
      <c r="I73" s="108"/>
      <c r="J73" s="107"/>
      <c r="K73" s="103"/>
      <c r="L73" s="104"/>
      <c r="M73" s="104"/>
      <c r="N73" s="105"/>
      <c r="O73" s="66" t="s">
        <v>20</v>
      </c>
    </row>
    <row r="74" spans="1:15" ht="11.25">
      <c r="A74" s="67" t="s">
        <v>446</v>
      </c>
      <c r="B74" s="68"/>
      <c r="C74" s="69"/>
      <c r="D74" s="67"/>
      <c r="E74" s="69"/>
      <c r="F74" s="67"/>
      <c r="G74" s="68"/>
      <c r="H74" s="68"/>
      <c r="I74" s="68"/>
      <c r="J74" s="69"/>
      <c r="K74" s="98" t="s">
        <v>18</v>
      </c>
      <c r="L74" s="99"/>
      <c r="M74" s="98" t="s">
        <v>19</v>
      </c>
      <c r="N74" s="99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46</v>
      </c>
      <c r="G76" s="71" t="s">
        <v>6</v>
      </c>
      <c r="H76" s="71" t="s">
        <v>8</v>
      </c>
      <c r="I76" s="71" t="s">
        <v>7</v>
      </c>
      <c r="J76" s="71" t="s">
        <v>488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2"/>
      <c r="B77" s="32"/>
      <c r="C77" s="32"/>
      <c r="D77" s="32"/>
      <c r="E77" s="32"/>
      <c r="F77" s="34"/>
      <c r="G77" s="34"/>
      <c r="H77" s="34"/>
      <c r="I77" s="34"/>
      <c r="J77" s="34"/>
      <c r="K77" s="35"/>
      <c r="L77" s="35"/>
      <c r="M77" s="35"/>
      <c r="N77" s="35"/>
      <c r="O77" s="35"/>
    </row>
    <row r="78" spans="1:15" ht="11.25">
      <c r="A78" s="32" t="s">
        <v>741</v>
      </c>
      <c r="B78" s="32" t="s">
        <v>301</v>
      </c>
      <c r="C78" s="32" t="s">
        <v>125</v>
      </c>
      <c r="D78" s="32"/>
      <c r="E78" s="32"/>
      <c r="F78" s="34">
        <v>13406</v>
      </c>
      <c r="G78" s="34">
        <f>SUM(F78*80%)</f>
        <v>10724.800000000001</v>
      </c>
      <c r="H78" s="34">
        <f>SUM(F78*20%)</f>
        <v>2681.2000000000003</v>
      </c>
      <c r="I78" s="34"/>
      <c r="J78" s="34"/>
      <c r="K78" s="35" t="s">
        <v>139</v>
      </c>
      <c r="L78" s="35">
        <v>1</v>
      </c>
      <c r="M78" s="35" t="s">
        <v>52</v>
      </c>
      <c r="N78" s="35">
        <v>40</v>
      </c>
      <c r="O78" s="35" t="s">
        <v>51</v>
      </c>
    </row>
    <row r="79" spans="1:15" ht="11.25">
      <c r="A79" s="32"/>
      <c r="B79" s="32"/>
      <c r="C79" s="32"/>
      <c r="D79" s="32"/>
      <c r="E79" s="32"/>
      <c r="F79" s="34"/>
      <c r="G79" s="34"/>
      <c r="H79" s="34"/>
      <c r="I79" s="34"/>
      <c r="J79" s="34"/>
      <c r="K79" s="35" t="s">
        <v>272</v>
      </c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743</v>
      </c>
      <c r="B81" s="32" t="s">
        <v>212</v>
      </c>
      <c r="C81" s="32" t="s">
        <v>109</v>
      </c>
      <c r="D81" s="32"/>
      <c r="E81" s="32"/>
      <c r="F81" s="34">
        <v>11673</v>
      </c>
      <c r="G81" s="34">
        <f>SUM(F81*80%)</f>
        <v>9338.4</v>
      </c>
      <c r="H81" s="34">
        <f>SUM(F81*20%)</f>
        <v>2334.6</v>
      </c>
      <c r="I81" s="34"/>
      <c r="J81" s="34"/>
      <c r="K81" s="35" t="s">
        <v>213</v>
      </c>
      <c r="L81" s="35">
        <v>35</v>
      </c>
      <c r="M81" s="35"/>
      <c r="N81" s="35"/>
      <c r="O81" s="35" t="s">
        <v>51</v>
      </c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/>
      <c r="B84" s="32"/>
      <c r="C84" s="32"/>
      <c r="D84" s="32"/>
      <c r="E84" s="32"/>
      <c r="F84" s="34"/>
      <c r="G84" s="34"/>
      <c r="H84" s="34"/>
      <c r="I84" s="34"/>
      <c r="J84" s="34"/>
      <c r="K84" s="35"/>
      <c r="L84" s="35"/>
      <c r="M84" s="35"/>
      <c r="N84" s="35"/>
      <c r="O84" s="35"/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/>
      <c r="B87" s="32"/>
      <c r="C87" s="32"/>
      <c r="D87" s="32"/>
      <c r="E87" s="32"/>
      <c r="F87" s="34"/>
      <c r="G87" s="34"/>
      <c r="H87" s="34"/>
      <c r="I87" s="34"/>
      <c r="J87" s="34"/>
      <c r="K87" s="35"/>
      <c r="L87" s="35"/>
      <c r="M87" s="35"/>
      <c r="N87" s="35"/>
      <c r="O87" s="35"/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/>
      <c r="B90" s="32"/>
      <c r="C90" s="32"/>
      <c r="D90" s="32"/>
      <c r="E90" s="32"/>
      <c r="F90" s="34"/>
      <c r="G90" s="34"/>
      <c r="H90" s="34"/>
      <c r="I90" s="34"/>
      <c r="J90" s="34"/>
      <c r="K90" s="35"/>
      <c r="L90" s="35"/>
      <c r="M90" s="35"/>
      <c r="N90" s="35"/>
      <c r="O90" s="35"/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/>
      <c r="B93" s="32"/>
      <c r="C93" s="32"/>
      <c r="D93" s="32"/>
      <c r="E93" s="32"/>
      <c r="F93" s="34"/>
      <c r="G93" s="34"/>
      <c r="H93" s="34"/>
      <c r="I93" s="34"/>
      <c r="J93" s="34"/>
      <c r="K93" s="35"/>
      <c r="L93" s="35"/>
      <c r="M93" s="35"/>
      <c r="N93" s="35"/>
      <c r="O93" s="35"/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/>
      <c r="B96" s="32"/>
      <c r="C96" s="32"/>
      <c r="D96" s="32"/>
      <c r="E96" s="32"/>
      <c r="F96" s="34"/>
      <c r="G96" s="34"/>
      <c r="H96" s="34"/>
      <c r="I96" s="34"/>
      <c r="J96" s="34"/>
      <c r="K96" s="35"/>
      <c r="L96" s="35"/>
      <c r="M96" s="35"/>
      <c r="N96" s="35"/>
      <c r="O96" s="35"/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/>
      <c r="B99" s="32"/>
      <c r="C99" s="32"/>
      <c r="D99" s="32"/>
      <c r="E99" s="32"/>
      <c r="F99" s="34"/>
      <c r="G99" s="34"/>
      <c r="H99" s="34"/>
      <c r="I99" s="34"/>
      <c r="J99" s="34"/>
      <c r="K99" s="35"/>
      <c r="L99" s="35"/>
      <c r="M99" s="35"/>
      <c r="N99" s="35"/>
      <c r="O99" s="35"/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/>
      <c r="B102" s="32"/>
      <c r="C102" s="32"/>
      <c r="D102" s="32"/>
      <c r="E102" s="32"/>
      <c r="F102" s="34"/>
      <c r="G102" s="34"/>
      <c r="H102" s="34"/>
      <c r="I102" s="34"/>
      <c r="J102" s="34"/>
      <c r="K102" s="35"/>
      <c r="L102" s="35"/>
      <c r="M102" s="35"/>
      <c r="N102" s="35"/>
      <c r="O102" s="35"/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/>
      <c r="B111" s="32"/>
      <c r="C111" s="32"/>
      <c r="D111" s="32"/>
      <c r="E111" s="32"/>
      <c r="F111" s="34"/>
      <c r="G111" s="34"/>
      <c r="H111" s="34"/>
      <c r="I111" s="34"/>
      <c r="J111" s="34"/>
      <c r="K111" s="35"/>
      <c r="L111" s="35"/>
      <c r="M111" s="35"/>
      <c r="N111" s="35"/>
      <c r="O111" s="35"/>
    </row>
    <row r="112" spans="1:15" ht="11.25">
      <c r="A112" s="32"/>
      <c r="B112" s="32"/>
      <c r="C112" s="32"/>
      <c r="D112" s="32"/>
      <c r="E112" s="32"/>
      <c r="F112" s="34"/>
      <c r="G112" s="34"/>
      <c r="H112" s="34"/>
      <c r="I112" s="34"/>
      <c r="J112" s="34"/>
      <c r="K112" s="35"/>
      <c r="L112" s="35"/>
      <c r="M112" s="35"/>
      <c r="N112" s="35"/>
      <c r="O112" s="35"/>
    </row>
    <row r="113" spans="1:15" ht="11.25">
      <c r="A113" s="38"/>
      <c r="B113" s="38"/>
      <c r="C113" s="38"/>
      <c r="D113" s="38"/>
      <c r="E113" s="38"/>
      <c r="F113" s="41"/>
      <c r="G113" s="41"/>
      <c r="H113" s="41"/>
      <c r="I113" s="41"/>
      <c r="J113" s="41"/>
      <c r="K113" s="42"/>
      <c r="L113" s="42"/>
      <c r="M113" s="42"/>
      <c r="N113" s="42"/>
      <c r="O113" s="42"/>
    </row>
    <row r="114" spans="2:10" ht="11.25">
      <c r="B114" s="51"/>
      <c r="C114" s="51" t="s">
        <v>302</v>
      </c>
      <c r="F114" s="73">
        <f>SUM(F77:F113)</f>
        <v>25079</v>
      </c>
      <c r="G114" s="73">
        <f>SUM(G77:G113)</f>
        <v>20063.2</v>
      </c>
      <c r="H114" s="73">
        <f>SUM(H77:H113)</f>
        <v>5015.8</v>
      </c>
      <c r="I114" s="73"/>
      <c r="J114" s="73"/>
    </row>
    <row r="115" spans="2:10" ht="11.25">
      <c r="B115" s="51"/>
      <c r="C115" s="51" t="s">
        <v>303</v>
      </c>
      <c r="F115" s="74">
        <f>F54+F114</f>
        <v>139136.6</v>
      </c>
      <c r="G115" s="74">
        <f>G54+G114</f>
        <v>111309.28000000001</v>
      </c>
      <c r="H115" s="74">
        <f>H54+H114</f>
        <v>27827.320000000003</v>
      </c>
      <c r="I115" s="73"/>
      <c r="J115" s="73"/>
    </row>
    <row r="116" spans="2:10" ht="11.25">
      <c r="B116" s="51"/>
      <c r="C116" s="51" t="s">
        <v>304</v>
      </c>
      <c r="F116" s="75"/>
      <c r="G116" s="75"/>
      <c r="H116" s="75"/>
      <c r="I116" s="75"/>
      <c r="J116" s="75"/>
    </row>
    <row r="118" spans="1:11" ht="11.25">
      <c r="A118" s="36" t="s">
        <v>305</v>
      </c>
      <c r="K118" s="36" t="s">
        <v>306</v>
      </c>
    </row>
    <row r="119" spans="1:14" ht="11.25">
      <c r="A119" s="79" t="s">
        <v>307</v>
      </c>
      <c r="B119" s="79"/>
      <c r="C119" s="79"/>
      <c r="K119" s="44" t="s">
        <v>308</v>
      </c>
      <c r="L119" s="44"/>
      <c r="M119" s="44"/>
      <c r="N119" s="44"/>
    </row>
    <row r="120" spans="1:14" ht="11.25">
      <c r="A120" s="79" t="s">
        <v>309</v>
      </c>
      <c r="B120" s="79"/>
      <c r="C120" s="79"/>
      <c r="D120" s="79"/>
      <c r="K120" s="97" t="s">
        <v>31</v>
      </c>
      <c r="L120" s="97"/>
      <c r="M120" s="97"/>
      <c r="N120" s="97"/>
    </row>
    <row r="121" spans="1:15" ht="11.25">
      <c r="A121" s="97" t="s">
        <v>33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11.25">
      <c r="A122" s="97" t="s">
        <v>23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1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98" t="s">
        <v>24</v>
      </c>
      <c r="N123" s="99"/>
      <c r="O123" s="51"/>
    </row>
    <row r="124" spans="1:15" ht="11.25">
      <c r="A124" s="97" t="s">
        <v>269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ht="11.25">
      <c r="A126" s="97" t="s">
        <v>0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1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1.25">
      <c r="A128" s="57" t="s">
        <v>32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1.25">
      <c r="A129" s="57" t="s">
        <v>35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ht="11.25">
      <c r="A130" s="57" t="s">
        <v>25</v>
      </c>
    </row>
    <row r="131" spans="1:15" ht="11.25">
      <c r="A131" s="58" t="s">
        <v>14</v>
      </c>
      <c r="B131" s="59" t="s">
        <v>439</v>
      </c>
      <c r="C131" s="60"/>
      <c r="D131" s="58"/>
      <c r="E131" s="60"/>
      <c r="F131" s="58"/>
      <c r="G131" s="61"/>
      <c r="H131" s="61"/>
      <c r="I131" s="61"/>
      <c r="J131" s="60"/>
      <c r="K131" s="100" t="s">
        <v>17</v>
      </c>
      <c r="L131" s="101"/>
      <c r="M131" s="101"/>
      <c r="N131" s="102"/>
      <c r="O131" s="62"/>
    </row>
    <row r="132" spans="1:15" ht="11.25">
      <c r="A132" s="63"/>
      <c r="B132" s="64"/>
      <c r="C132" s="65"/>
      <c r="D132" s="106" t="s">
        <v>15</v>
      </c>
      <c r="E132" s="107"/>
      <c r="F132" s="106" t="s">
        <v>16</v>
      </c>
      <c r="G132" s="108"/>
      <c r="H132" s="108"/>
      <c r="I132" s="108"/>
      <c r="J132" s="107"/>
      <c r="K132" s="103"/>
      <c r="L132" s="104"/>
      <c r="M132" s="104"/>
      <c r="N132" s="105"/>
      <c r="O132" s="66" t="s">
        <v>20</v>
      </c>
    </row>
    <row r="133" spans="1:15" ht="11.25">
      <c r="A133" s="67" t="s">
        <v>446</v>
      </c>
      <c r="B133" s="68"/>
      <c r="C133" s="69"/>
      <c r="D133" s="67"/>
      <c r="E133" s="69"/>
      <c r="F133" s="67"/>
      <c r="G133" s="68"/>
      <c r="H133" s="68"/>
      <c r="I133" s="68"/>
      <c r="J133" s="69"/>
      <c r="K133" s="98" t="s">
        <v>18</v>
      </c>
      <c r="L133" s="99"/>
      <c r="M133" s="98" t="s">
        <v>19</v>
      </c>
      <c r="N133" s="99"/>
      <c r="O133" s="66" t="s">
        <v>21</v>
      </c>
    </row>
    <row r="134" spans="1:15" ht="11.25">
      <c r="A134" s="70"/>
      <c r="B134" s="70"/>
      <c r="C134" s="70"/>
      <c r="D134" s="70" t="s">
        <v>3</v>
      </c>
      <c r="E134" s="70" t="s">
        <v>5</v>
      </c>
      <c r="F134" s="70"/>
      <c r="G134" s="70"/>
      <c r="H134" s="70"/>
      <c r="I134" s="70"/>
      <c r="J134" s="70"/>
      <c r="K134" s="70" t="s">
        <v>10</v>
      </c>
      <c r="L134" s="70"/>
      <c r="M134" s="70"/>
      <c r="N134" s="70"/>
      <c r="O134" s="66" t="s">
        <v>22</v>
      </c>
    </row>
    <row r="135" spans="1:15" ht="11.25">
      <c r="A135" s="71" t="s">
        <v>30</v>
      </c>
      <c r="B135" s="71" t="s">
        <v>1</v>
      </c>
      <c r="C135" s="71" t="s">
        <v>2</v>
      </c>
      <c r="D135" s="71" t="s">
        <v>4</v>
      </c>
      <c r="E135" s="71" t="s">
        <v>4</v>
      </c>
      <c r="F135" s="71" t="s">
        <v>46</v>
      </c>
      <c r="G135" s="71" t="s">
        <v>6</v>
      </c>
      <c r="H135" s="71" t="s">
        <v>8</v>
      </c>
      <c r="I135" s="71" t="s">
        <v>7</v>
      </c>
      <c r="J135" s="71" t="s">
        <v>488</v>
      </c>
      <c r="K135" s="71" t="s">
        <v>11</v>
      </c>
      <c r="L135" s="71" t="s">
        <v>12</v>
      </c>
      <c r="M135" s="71" t="s">
        <v>13</v>
      </c>
      <c r="N135" s="71" t="s">
        <v>12</v>
      </c>
      <c r="O135" s="72"/>
    </row>
    <row r="136" spans="1:15" ht="11.25">
      <c r="A136" s="37"/>
      <c r="B136" s="45" t="s">
        <v>448</v>
      </c>
      <c r="C136" s="32"/>
      <c r="D136" s="32"/>
      <c r="E136" s="32"/>
      <c r="F136" s="34"/>
      <c r="G136" s="34"/>
      <c r="H136" s="34"/>
      <c r="I136" s="34"/>
      <c r="J136" s="34"/>
      <c r="K136" s="35"/>
      <c r="L136" s="35"/>
      <c r="M136" s="35"/>
      <c r="N136" s="35"/>
      <c r="O136" s="35"/>
    </row>
    <row r="137" spans="1:15" ht="11.25">
      <c r="A137" s="32" t="s">
        <v>744</v>
      </c>
      <c r="B137" s="32" t="s">
        <v>310</v>
      </c>
      <c r="C137" s="32" t="s">
        <v>240</v>
      </c>
      <c r="D137" s="32"/>
      <c r="E137" s="32"/>
      <c r="F137" s="34">
        <v>43700</v>
      </c>
      <c r="G137" s="34">
        <f>SUM(F137)</f>
        <v>43700</v>
      </c>
      <c r="H137" s="34"/>
      <c r="I137" s="34"/>
      <c r="J137" s="34"/>
      <c r="K137" s="35" t="s">
        <v>272</v>
      </c>
      <c r="L137" s="35">
        <v>100</v>
      </c>
      <c r="M137" s="35" t="s">
        <v>52</v>
      </c>
      <c r="N137" s="35">
        <v>200</v>
      </c>
      <c r="O137" s="35" t="s">
        <v>51</v>
      </c>
    </row>
    <row r="138" spans="1:15" ht="11.25">
      <c r="A138" s="32"/>
      <c r="B138" s="32"/>
      <c r="C138" s="32"/>
      <c r="D138" s="32"/>
      <c r="E138" s="32"/>
      <c r="F138" s="34"/>
      <c r="G138" s="34"/>
      <c r="H138" s="34"/>
      <c r="I138" s="34"/>
      <c r="J138" s="34"/>
      <c r="K138" s="35" t="s">
        <v>311</v>
      </c>
      <c r="L138" s="35"/>
      <c r="M138" s="35"/>
      <c r="N138" s="35"/>
      <c r="O138" s="35"/>
    </row>
    <row r="139" spans="1:15" ht="11.25">
      <c r="A139" s="32"/>
      <c r="B139" s="32"/>
      <c r="C139" s="32"/>
      <c r="D139" s="32"/>
      <c r="E139" s="32"/>
      <c r="F139" s="34"/>
      <c r="G139" s="34"/>
      <c r="H139" s="34"/>
      <c r="I139" s="34"/>
      <c r="J139" s="34"/>
      <c r="K139" s="35"/>
      <c r="L139" s="35"/>
      <c r="M139" s="35"/>
      <c r="N139" s="35"/>
      <c r="O139" s="35"/>
    </row>
    <row r="140" spans="1:15" ht="11.25">
      <c r="A140" s="32" t="s">
        <v>745</v>
      </c>
      <c r="B140" s="32" t="s">
        <v>224</v>
      </c>
      <c r="C140" s="32" t="s">
        <v>36</v>
      </c>
      <c r="D140" s="32"/>
      <c r="E140" s="32"/>
      <c r="F140" s="34">
        <v>71770</v>
      </c>
      <c r="G140" s="34">
        <f>SUM(F140*80%)</f>
        <v>57416</v>
      </c>
      <c r="H140" s="34">
        <f>SUM(F140*20%)</f>
        <v>14354</v>
      </c>
      <c r="I140" s="34"/>
      <c r="J140" s="34"/>
      <c r="K140" s="35" t="s">
        <v>141</v>
      </c>
      <c r="L140" s="35">
        <v>2</v>
      </c>
      <c r="M140" s="35" t="s">
        <v>52</v>
      </c>
      <c r="N140" s="35">
        <v>80</v>
      </c>
      <c r="O140" s="35" t="s">
        <v>51</v>
      </c>
    </row>
    <row r="141" spans="1:15" ht="11.25">
      <c r="A141" s="32"/>
      <c r="B141" s="32"/>
      <c r="C141" s="32"/>
      <c r="D141" s="32"/>
      <c r="E141" s="32"/>
      <c r="F141" s="34"/>
      <c r="G141" s="34"/>
      <c r="H141" s="34"/>
      <c r="I141" s="34"/>
      <c r="J141" s="34"/>
      <c r="K141" s="35" t="s">
        <v>312</v>
      </c>
      <c r="L141" s="35"/>
      <c r="M141" s="35"/>
      <c r="N141" s="35"/>
      <c r="O141" s="35"/>
    </row>
    <row r="142" spans="1:15" ht="11.25">
      <c r="A142" s="32"/>
      <c r="B142" s="32"/>
      <c r="C142" s="32"/>
      <c r="D142" s="32"/>
      <c r="E142" s="32"/>
      <c r="F142" s="34"/>
      <c r="G142" s="34"/>
      <c r="H142" s="34"/>
      <c r="I142" s="34"/>
      <c r="J142" s="34"/>
      <c r="K142" s="35" t="s">
        <v>313</v>
      </c>
      <c r="L142" s="35">
        <v>5</v>
      </c>
      <c r="M142" s="35"/>
      <c r="N142" s="35"/>
      <c r="O142" s="35"/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 t="s">
        <v>746</v>
      </c>
      <c r="B144" s="32" t="s">
        <v>314</v>
      </c>
      <c r="C144" s="32" t="s">
        <v>225</v>
      </c>
      <c r="D144" s="32"/>
      <c r="E144" s="32"/>
      <c r="F144" s="34">
        <v>23235</v>
      </c>
      <c r="G144" s="34">
        <f>SUM(F144)</f>
        <v>23235</v>
      </c>
      <c r="H144" s="34"/>
      <c r="I144" s="34"/>
      <c r="J144" s="34"/>
      <c r="K144" s="35" t="s">
        <v>315</v>
      </c>
      <c r="L144" s="35">
        <v>1</v>
      </c>
      <c r="M144" s="35" t="s">
        <v>52</v>
      </c>
      <c r="N144" s="35">
        <v>100</v>
      </c>
      <c r="O144" s="35" t="s">
        <v>51</v>
      </c>
    </row>
    <row r="145" spans="1:15" ht="11.25">
      <c r="A145" s="32"/>
      <c r="B145" s="32"/>
      <c r="C145" s="32"/>
      <c r="D145" s="32"/>
      <c r="E145" s="32"/>
      <c r="F145" s="34"/>
      <c r="G145" s="34"/>
      <c r="H145" s="34"/>
      <c r="I145" s="34"/>
      <c r="J145" s="34"/>
      <c r="K145" s="35" t="s">
        <v>141</v>
      </c>
      <c r="L145" s="35">
        <v>1</v>
      </c>
      <c r="M145" s="35"/>
      <c r="N145" s="35"/>
      <c r="O145" s="35"/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 t="s">
        <v>747</v>
      </c>
      <c r="B147" s="32" t="s">
        <v>316</v>
      </c>
      <c r="C147" s="32" t="s">
        <v>317</v>
      </c>
      <c r="D147" s="32"/>
      <c r="E147" s="32"/>
      <c r="F147" s="34">
        <v>17401.8</v>
      </c>
      <c r="G147" s="34">
        <f>SUM(F147)</f>
        <v>17401.8</v>
      </c>
      <c r="H147" s="34"/>
      <c r="I147" s="34"/>
      <c r="J147" s="34"/>
      <c r="K147" s="35" t="s">
        <v>275</v>
      </c>
      <c r="L147" s="35">
        <v>12</v>
      </c>
      <c r="M147" s="35" t="s">
        <v>52</v>
      </c>
      <c r="N147" s="35">
        <v>12</v>
      </c>
      <c r="O147" s="35" t="s">
        <v>51</v>
      </c>
    </row>
    <row r="148" spans="1:15" ht="11.25">
      <c r="A148" s="32"/>
      <c r="B148" s="32"/>
      <c r="C148" s="32"/>
      <c r="D148" s="32"/>
      <c r="E148" s="32"/>
      <c r="F148" s="34"/>
      <c r="G148" s="34"/>
      <c r="H148" s="34"/>
      <c r="I148" s="34"/>
      <c r="J148" s="34"/>
      <c r="K148" s="35" t="s">
        <v>276</v>
      </c>
      <c r="L148" s="35">
        <v>12</v>
      </c>
      <c r="M148" s="35"/>
      <c r="N148" s="35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 t="s">
        <v>748</v>
      </c>
      <c r="B150" s="32" t="s">
        <v>318</v>
      </c>
      <c r="C150" s="32" t="s">
        <v>268</v>
      </c>
      <c r="D150" s="32"/>
      <c r="E150" s="32"/>
      <c r="F150" s="34">
        <v>20594</v>
      </c>
      <c r="G150" s="34">
        <f>SUM(F150*80%)</f>
        <v>16475.2</v>
      </c>
      <c r="H150" s="34">
        <f>SUM(F150*20%)</f>
        <v>4118.8</v>
      </c>
      <c r="I150" s="34"/>
      <c r="J150" s="34"/>
      <c r="K150" s="35" t="s">
        <v>319</v>
      </c>
      <c r="L150" s="35">
        <v>1</v>
      </c>
      <c r="M150" s="35" t="s">
        <v>52</v>
      </c>
      <c r="N150" s="35">
        <v>40</v>
      </c>
      <c r="O150" s="35" t="s">
        <v>51</v>
      </c>
    </row>
    <row r="151" spans="1:15" ht="11.25">
      <c r="A151" s="32"/>
      <c r="B151" s="32"/>
      <c r="C151" s="32"/>
      <c r="D151" s="32"/>
      <c r="E151" s="32"/>
      <c r="F151" s="34"/>
      <c r="G151" s="34"/>
      <c r="H151" s="34"/>
      <c r="I151" s="34"/>
      <c r="J151" s="34"/>
      <c r="K151" s="35" t="s">
        <v>311</v>
      </c>
      <c r="L151" s="35"/>
      <c r="M151" s="35"/>
      <c r="N151" s="35"/>
      <c r="O151" s="35"/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 t="s">
        <v>749</v>
      </c>
      <c r="B153" s="32" t="s">
        <v>320</v>
      </c>
      <c r="C153" s="32" t="s">
        <v>321</v>
      </c>
      <c r="D153" s="32"/>
      <c r="E153" s="32"/>
      <c r="F153" s="34">
        <v>17135</v>
      </c>
      <c r="G153" s="34">
        <f>SUM(F153*80%)</f>
        <v>13708</v>
      </c>
      <c r="H153" s="34">
        <f>SUM(F153*20%)</f>
        <v>3427</v>
      </c>
      <c r="I153" s="34"/>
      <c r="J153" s="34"/>
      <c r="K153" s="35" t="s">
        <v>139</v>
      </c>
      <c r="L153" s="35">
        <v>1</v>
      </c>
      <c r="M153" s="35" t="s">
        <v>52</v>
      </c>
      <c r="N153" s="35">
        <v>40</v>
      </c>
      <c r="O153" s="35" t="s">
        <v>51</v>
      </c>
    </row>
    <row r="154" spans="1:15" ht="11.25">
      <c r="A154" s="32"/>
      <c r="B154" s="32"/>
      <c r="C154" s="32"/>
      <c r="D154" s="32"/>
      <c r="E154" s="32"/>
      <c r="F154" s="34"/>
      <c r="G154" s="34"/>
      <c r="H154" s="34"/>
      <c r="I154" s="34"/>
      <c r="J154" s="34"/>
      <c r="K154" s="35" t="s">
        <v>322</v>
      </c>
      <c r="L154" s="35"/>
      <c r="M154" s="35"/>
      <c r="N154" s="35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 t="s">
        <v>750</v>
      </c>
      <c r="B156" s="32" t="s">
        <v>167</v>
      </c>
      <c r="C156" s="32" t="s">
        <v>266</v>
      </c>
      <c r="D156" s="32"/>
      <c r="E156" s="32"/>
      <c r="F156" s="34">
        <v>39635</v>
      </c>
      <c r="G156" s="34">
        <f>SUM(F156)</f>
        <v>39635</v>
      </c>
      <c r="H156" s="34"/>
      <c r="I156" s="34"/>
      <c r="J156" s="34"/>
      <c r="K156" s="35" t="s">
        <v>139</v>
      </c>
      <c r="L156" s="35">
        <v>1</v>
      </c>
      <c r="M156" s="35" t="s">
        <v>52</v>
      </c>
      <c r="N156" s="35">
        <v>40</v>
      </c>
      <c r="O156" s="35" t="s">
        <v>51</v>
      </c>
    </row>
    <row r="157" spans="1:15" ht="11.25">
      <c r="A157" s="32"/>
      <c r="B157" s="32"/>
      <c r="C157" s="32"/>
      <c r="D157" s="32"/>
      <c r="E157" s="32"/>
      <c r="F157" s="34"/>
      <c r="G157" s="34"/>
      <c r="H157" s="34"/>
      <c r="I157" s="34"/>
      <c r="J157" s="34"/>
      <c r="K157" s="35" t="s">
        <v>322</v>
      </c>
      <c r="L157" s="35"/>
      <c r="M157" s="35"/>
      <c r="N157" s="35"/>
      <c r="O157" s="35"/>
    </row>
    <row r="158" spans="1:15" ht="11.25">
      <c r="A158" s="32"/>
      <c r="B158" s="32"/>
      <c r="C158" s="32"/>
      <c r="D158" s="32"/>
      <c r="E158" s="32"/>
      <c r="F158" s="34"/>
      <c r="G158" s="34"/>
      <c r="H158" s="34"/>
      <c r="I158" s="34"/>
      <c r="J158" s="34"/>
      <c r="K158" s="35" t="s">
        <v>128</v>
      </c>
      <c r="L158" s="35">
        <v>3</v>
      </c>
      <c r="M158" s="35"/>
      <c r="N158" s="35"/>
      <c r="O158" s="35"/>
    </row>
    <row r="159" spans="1:15" ht="11.25">
      <c r="A159" s="32"/>
      <c r="B159" s="32"/>
      <c r="C159" s="32"/>
      <c r="D159" s="32"/>
      <c r="E159" s="32"/>
      <c r="F159" s="34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 t="s">
        <v>751</v>
      </c>
      <c r="B160" s="32" t="s">
        <v>323</v>
      </c>
      <c r="C160" s="32" t="s">
        <v>156</v>
      </c>
      <c r="D160" s="32"/>
      <c r="E160" s="32"/>
      <c r="F160" s="34">
        <v>22426</v>
      </c>
      <c r="G160" s="34">
        <f>SUM(F160*80%)</f>
        <v>17940.8</v>
      </c>
      <c r="H160" s="34">
        <f>SUM(F160*20%)</f>
        <v>4485.2</v>
      </c>
      <c r="I160" s="34"/>
      <c r="J160" s="34"/>
      <c r="K160" s="35" t="s">
        <v>322</v>
      </c>
      <c r="L160" s="35">
        <v>60</v>
      </c>
      <c r="M160" s="35" t="s">
        <v>52</v>
      </c>
      <c r="N160" s="35">
        <v>120</v>
      </c>
      <c r="O160" s="35" t="s">
        <v>51</v>
      </c>
    </row>
    <row r="161" spans="1:15" ht="11.25">
      <c r="A161" s="32"/>
      <c r="B161" s="32"/>
      <c r="C161" s="32"/>
      <c r="D161" s="32"/>
      <c r="E161" s="32"/>
      <c r="F161" s="34"/>
      <c r="G161" s="34"/>
      <c r="H161" s="34"/>
      <c r="I161" s="34"/>
      <c r="J161" s="34"/>
      <c r="K161" s="35"/>
      <c r="L161" s="35"/>
      <c r="M161" s="35"/>
      <c r="N161" s="35"/>
      <c r="O161" s="35"/>
    </row>
    <row r="162" spans="1:15" ht="11.25">
      <c r="A162" s="32"/>
      <c r="B162" s="32"/>
      <c r="C162" s="32"/>
      <c r="D162" s="32"/>
      <c r="E162" s="32"/>
      <c r="F162" s="34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 t="s">
        <v>752</v>
      </c>
      <c r="B163" s="32" t="s">
        <v>263</v>
      </c>
      <c r="C163" s="32" t="s">
        <v>264</v>
      </c>
      <c r="D163" s="32"/>
      <c r="E163" s="32"/>
      <c r="F163" s="34">
        <v>20594</v>
      </c>
      <c r="G163" s="34">
        <f>SUM(F163*80%)</f>
        <v>16475.2</v>
      </c>
      <c r="H163" s="34">
        <f>SUM(F163*20%)</f>
        <v>4118.8</v>
      </c>
      <c r="I163" s="34"/>
      <c r="J163" s="34"/>
      <c r="K163" s="35" t="s">
        <v>139</v>
      </c>
      <c r="L163" s="35">
        <v>1</v>
      </c>
      <c r="M163" s="35" t="s">
        <v>52</v>
      </c>
      <c r="N163" s="35">
        <v>40</v>
      </c>
      <c r="O163" s="35" t="s">
        <v>51</v>
      </c>
    </row>
    <row r="164" spans="1:15" ht="11.25">
      <c r="A164" s="32"/>
      <c r="B164" s="32"/>
      <c r="C164" s="32"/>
      <c r="D164" s="32"/>
      <c r="E164" s="32"/>
      <c r="F164" s="34"/>
      <c r="G164" s="34"/>
      <c r="H164" s="34"/>
      <c r="I164" s="34"/>
      <c r="J164" s="34"/>
      <c r="K164" s="35" t="s">
        <v>311</v>
      </c>
      <c r="L164" s="35"/>
      <c r="M164" s="35"/>
      <c r="N164" s="35"/>
      <c r="O164" s="35"/>
    </row>
    <row r="165" spans="1:15" ht="11.25">
      <c r="A165" s="32"/>
      <c r="B165" s="32"/>
      <c r="C165" s="32"/>
      <c r="D165" s="32"/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 t="s">
        <v>753</v>
      </c>
      <c r="B166" s="32" t="s">
        <v>324</v>
      </c>
      <c r="C166" s="32" t="s">
        <v>36</v>
      </c>
      <c r="D166" s="32"/>
      <c r="E166" s="32"/>
      <c r="F166" s="34">
        <v>41188</v>
      </c>
      <c r="G166" s="34">
        <f>SUM(F166*80%)</f>
        <v>32950.4</v>
      </c>
      <c r="H166" s="34">
        <f>SUM(F166*20%)</f>
        <v>8237.6</v>
      </c>
      <c r="I166" s="34"/>
      <c r="J166" s="34"/>
      <c r="K166" s="35" t="s">
        <v>141</v>
      </c>
      <c r="L166" s="35">
        <v>2</v>
      </c>
      <c r="M166" s="35" t="s">
        <v>52</v>
      </c>
      <c r="N166" s="35">
        <v>80</v>
      </c>
      <c r="O166" s="35" t="s">
        <v>51</v>
      </c>
    </row>
    <row r="167" spans="1:15" ht="11.25">
      <c r="A167" s="32"/>
      <c r="B167" s="32"/>
      <c r="C167" s="32"/>
      <c r="D167" s="32"/>
      <c r="E167" s="32"/>
      <c r="F167" s="34"/>
      <c r="G167" s="34"/>
      <c r="H167" s="34"/>
      <c r="I167" s="34"/>
      <c r="J167" s="34"/>
      <c r="K167" s="35" t="s">
        <v>311</v>
      </c>
      <c r="L167" s="35"/>
      <c r="M167" s="35"/>
      <c r="N167" s="35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 t="s">
        <v>754</v>
      </c>
      <c r="B169" s="32" t="s">
        <v>512</v>
      </c>
      <c r="C169" s="32" t="s">
        <v>86</v>
      </c>
      <c r="D169" s="32"/>
      <c r="E169" s="32"/>
      <c r="F169" s="34">
        <v>34270</v>
      </c>
      <c r="G169" s="34">
        <f>SUM(F169*80%)</f>
        <v>27416</v>
      </c>
      <c r="H169" s="34">
        <f>SUM(F169*20%)</f>
        <v>6854</v>
      </c>
      <c r="I169" s="34"/>
      <c r="J169" s="34"/>
      <c r="K169" s="35" t="s">
        <v>141</v>
      </c>
      <c r="L169" s="35">
        <v>2</v>
      </c>
      <c r="M169" s="35" t="s">
        <v>52</v>
      </c>
      <c r="N169" s="35">
        <v>80</v>
      </c>
      <c r="O169" s="35" t="s">
        <v>51</v>
      </c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 t="s">
        <v>312</v>
      </c>
      <c r="L170" s="35"/>
      <c r="M170" s="35"/>
      <c r="N170" s="35"/>
      <c r="O170" s="35"/>
    </row>
    <row r="171" spans="1:15" ht="11.25">
      <c r="A171" s="32"/>
      <c r="B171" s="32"/>
      <c r="C171" s="32"/>
      <c r="D171" s="32"/>
      <c r="E171" s="32"/>
      <c r="F171" s="34"/>
      <c r="G171" s="34"/>
      <c r="H171" s="34"/>
      <c r="I171" s="34"/>
      <c r="J171" s="34"/>
      <c r="K171" s="35"/>
      <c r="L171" s="35"/>
      <c r="M171" s="35"/>
      <c r="N171" s="35"/>
      <c r="O171" s="35"/>
    </row>
    <row r="172" spans="1:15" ht="11.25">
      <c r="A172" s="38"/>
      <c r="B172" s="38"/>
      <c r="C172" s="38"/>
      <c r="D172" s="38"/>
      <c r="E172" s="38"/>
      <c r="F172" s="41"/>
      <c r="G172" s="41"/>
      <c r="H172" s="41"/>
      <c r="I172" s="41"/>
      <c r="J172" s="41"/>
      <c r="K172" s="42"/>
      <c r="L172" s="42"/>
      <c r="M172" s="42"/>
      <c r="N172" s="42"/>
      <c r="O172" s="42"/>
    </row>
    <row r="173" spans="2:10" ht="11.25">
      <c r="B173" s="51"/>
      <c r="C173" s="51" t="s">
        <v>34</v>
      </c>
      <c r="F173" s="73">
        <f>SUM(F136:F172)</f>
        <v>351948.8</v>
      </c>
      <c r="G173" s="73">
        <f>SUM(G136:G172)</f>
        <v>306353.4</v>
      </c>
      <c r="H173" s="73">
        <f>SUM(H136:H172)</f>
        <v>45595.4</v>
      </c>
      <c r="I173" s="73"/>
      <c r="J173" s="73"/>
    </row>
    <row r="174" spans="2:10" ht="11.25">
      <c r="B174" s="51"/>
      <c r="C174" s="51" t="s">
        <v>26</v>
      </c>
      <c r="F174" s="74"/>
      <c r="G174" s="74"/>
      <c r="H174" s="74"/>
      <c r="I174" s="73"/>
      <c r="J174" s="73"/>
    </row>
    <row r="175" spans="2:10" ht="11.25">
      <c r="B175" s="51"/>
      <c r="C175" s="51" t="s">
        <v>27</v>
      </c>
      <c r="F175" s="75"/>
      <c r="G175" s="75"/>
      <c r="H175" s="75"/>
      <c r="I175" s="75"/>
      <c r="J175" s="75"/>
    </row>
    <row r="178" spans="1:14" ht="11.25">
      <c r="A178" s="36" t="s">
        <v>325</v>
      </c>
      <c r="K178" s="97" t="s">
        <v>326</v>
      </c>
      <c r="L178" s="97"/>
      <c r="M178" s="97"/>
      <c r="N178" s="97"/>
    </row>
    <row r="179" spans="1:14" ht="11.25">
      <c r="A179" s="79" t="s">
        <v>307</v>
      </c>
      <c r="B179" s="79"/>
      <c r="C179" s="79"/>
      <c r="D179" s="79"/>
      <c r="K179" s="97" t="s">
        <v>79</v>
      </c>
      <c r="L179" s="97"/>
      <c r="M179" s="97"/>
      <c r="N179" s="97"/>
    </row>
    <row r="180" spans="1:14" ht="11.25">
      <c r="A180" s="79" t="s">
        <v>327</v>
      </c>
      <c r="B180" s="79"/>
      <c r="C180" s="79"/>
      <c r="D180" s="79"/>
      <c r="K180" s="97" t="s">
        <v>31</v>
      </c>
      <c r="L180" s="97"/>
      <c r="M180" s="97"/>
      <c r="N180" s="97"/>
    </row>
    <row r="181" spans="1:15" ht="11.25">
      <c r="A181" s="97" t="s">
        <v>33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11.25">
      <c r="A182" s="97" t="s">
        <v>23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1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98" t="s">
        <v>24</v>
      </c>
      <c r="N183" s="99"/>
      <c r="O183" s="51"/>
    </row>
    <row r="184" spans="1:15" ht="11.25">
      <c r="A184" s="97" t="s">
        <v>269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11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11.25">
      <c r="A186" s="97" t="s">
        <v>0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11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</row>
    <row r="188" spans="1:15" ht="11.25">
      <c r="A188" s="57" t="s">
        <v>32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ht="11.25">
      <c r="A189" s="57" t="s">
        <v>35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ht="11.25">
      <c r="A190" s="57" t="s">
        <v>25</v>
      </c>
    </row>
    <row r="191" spans="1:15" ht="11.25">
      <c r="A191" s="58" t="s">
        <v>14</v>
      </c>
      <c r="B191" s="59" t="s">
        <v>439</v>
      </c>
      <c r="C191" s="60"/>
      <c r="D191" s="58"/>
      <c r="E191" s="60"/>
      <c r="F191" s="58"/>
      <c r="G191" s="61"/>
      <c r="H191" s="61"/>
      <c r="I191" s="61"/>
      <c r="J191" s="60"/>
      <c r="K191" s="100" t="s">
        <v>17</v>
      </c>
      <c r="L191" s="101"/>
      <c r="M191" s="101"/>
      <c r="N191" s="102"/>
      <c r="O191" s="62"/>
    </row>
    <row r="192" spans="1:15" ht="11.25">
      <c r="A192" s="63"/>
      <c r="B192" s="64"/>
      <c r="C192" s="65"/>
      <c r="D192" s="106" t="s">
        <v>15</v>
      </c>
      <c r="E192" s="107"/>
      <c r="F192" s="106" t="s">
        <v>16</v>
      </c>
      <c r="G192" s="108"/>
      <c r="H192" s="108"/>
      <c r="I192" s="108"/>
      <c r="J192" s="107"/>
      <c r="K192" s="103"/>
      <c r="L192" s="104"/>
      <c r="M192" s="104"/>
      <c r="N192" s="105"/>
      <c r="O192" s="66" t="s">
        <v>20</v>
      </c>
    </row>
    <row r="193" spans="1:15" ht="11.25">
      <c r="A193" s="67" t="s">
        <v>446</v>
      </c>
      <c r="B193" s="68"/>
      <c r="C193" s="69"/>
      <c r="D193" s="67"/>
      <c r="E193" s="69"/>
      <c r="F193" s="67"/>
      <c r="G193" s="68"/>
      <c r="H193" s="68"/>
      <c r="I193" s="68"/>
      <c r="J193" s="69"/>
      <c r="K193" s="98" t="s">
        <v>18</v>
      </c>
      <c r="L193" s="99"/>
      <c r="M193" s="98" t="s">
        <v>19</v>
      </c>
      <c r="N193" s="99"/>
      <c r="O193" s="66" t="s">
        <v>21</v>
      </c>
    </row>
    <row r="194" spans="1:15" ht="11.25">
      <c r="A194" s="70"/>
      <c r="B194" s="70"/>
      <c r="C194" s="70"/>
      <c r="D194" s="70" t="s">
        <v>3</v>
      </c>
      <c r="E194" s="70" t="s">
        <v>5</v>
      </c>
      <c r="F194" s="70"/>
      <c r="G194" s="70"/>
      <c r="H194" s="70"/>
      <c r="I194" s="70"/>
      <c r="J194" s="70"/>
      <c r="K194" s="70" t="s">
        <v>10</v>
      </c>
      <c r="L194" s="70"/>
      <c r="M194" s="70"/>
      <c r="N194" s="70"/>
      <c r="O194" s="66" t="s">
        <v>22</v>
      </c>
    </row>
    <row r="195" spans="1:15" ht="11.25">
      <c r="A195" s="71" t="s">
        <v>30</v>
      </c>
      <c r="B195" s="71" t="s">
        <v>1</v>
      </c>
      <c r="C195" s="71" t="s">
        <v>2</v>
      </c>
      <c r="D195" s="71" t="s">
        <v>4</v>
      </c>
      <c r="E195" s="71" t="s">
        <v>4</v>
      </c>
      <c r="F195" s="71" t="s">
        <v>46</v>
      </c>
      <c r="G195" s="71" t="s">
        <v>6</v>
      </c>
      <c r="H195" s="71" t="s">
        <v>8</v>
      </c>
      <c r="I195" s="71" t="s">
        <v>7</v>
      </c>
      <c r="J195" s="71" t="s">
        <v>488</v>
      </c>
      <c r="K195" s="71" t="s">
        <v>11</v>
      </c>
      <c r="L195" s="71" t="s">
        <v>12</v>
      </c>
      <c r="M195" s="71" t="s">
        <v>13</v>
      </c>
      <c r="N195" s="71" t="s">
        <v>12</v>
      </c>
      <c r="O195" s="72"/>
    </row>
    <row r="196" spans="1:15" ht="11.25">
      <c r="A196" s="32"/>
      <c r="B196" s="32"/>
      <c r="C196" s="32"/>
      <c r="D196" s="32"/>
      <c r="E196" s="32"/>
      <c r="F196" s="34"/>
      <c r="G196" s="34"/>
      <c r="H196" s="34"/>
      <c r="I196" s="34"/>
      <c r="J196" s="34"/>
      <c r="K196" s="35"/>
      <c r="L196" s="35"/>
      <c r="M196" s="35"/>
      <c r="N196" s="35"/>
      <c r="O196" s="35"/>
    </row>
    <row r="197" spans="1:15" ht="11.25">
      <c r="A197" s="32" t="s">
        <v>755</v>
      </c>
      <c r="B197" s="32" t="s">
        <v>330</v>
      </c>
      <c r="C197" s="32" t="s">
        <v>246</v>
      </c>
      <c r="D197" s="32"/>
      <c r="E197" s="32"/>
      <c r="F197" s="34">
        <v>20594</v>
      </c>
      <c r="G197" s="34">
        <f>SUM(F197*80%)</f>
        <v>16475.2</v>
      </c>
      <c r="H197" s="34">
        <f>SUM(F197*20%)</f>
        <v>4118.8</v>
      </c>
      <c r="I197" s="34"/>
      <c r="J197" s="34"/>
      <c r="K197" s="35" t="s">
        <v>139</v>
      </c>
      <c r="L197" s="35">
        <v>1</v>
      </c>
      <c r="M197" s="35" t="s">
        <v>52</v>
      </c>
      <c r="N197" s="35">
        <v>40</v>
      </c>
      <c r="O197" s="35" t="s">
        <v>51</v>
      </c>
    </row>
    <row r="198" spans="1:15" ht="11.25">
      <c r="A198" s="32"/>
      <c r="B198" s="32"/>
      <c r="C198" s="32"/>
      <c r="D198" s="32"/>
      <c r="E198" s="32"/>
      <c r="F198" s="34"/>
      <c r="G198" s="34"/>
      <c r="H198" s="34"/>
      <c r="I198" s="34"/>
      <c r="J198" s="34"/>
      <c r="K198" s="35" t="s">
        <v>311</v>
      </c>
      <c r="L198" s="35"/>
      <c r="M198" s="35"/>
      <c r="N198" s="35"/>
      <c r="O198" s="35"/>
    </row>
    <row r="199" spans="1:15" ht="11.25">
      <c r="A199" s="32"/>
      <c r="B199" s="32"/>
      <c r="C199" s="32"/>
      <c r="D199" s="32"/>
      <c r="E199" s="32"/>
      <c r="F199" s="34"/>
      <c r="G199" s="34"/>
      <c r="H199" s="34"/>
      <c r="I199" s="34"/>
      <c r="J199" s="34"/>
      <c r="K199" s="35"/>
      <c r="L199" s="35"/>
      <c r="M199" s="35"/>
      <c r="N199" s="35"/>
      <c r="O199" s="35"/>
    </row>
    <row r="200" spans="1:15" ht="11.25">
      <c r="A200" s="32" t="s">
        <v>756</v>
      </c>
      <c r="B200" s="32" t="s">
        <v>115</v>
      </c>
      <c r="C200" s="32" t="s">
        <v>144</v>
      </c>
      <c r="D200" s="32"/>
      <c r="E200" s="32"/>
      <c r="F200" s="34">
        <v>17135</v>
      </c>
      <c r="G200" s="34">
        <f>SUM(F200*80%)</f>
        <v>13708</v>
      </c>
      <c r="H200" s="34">
        <f>SUM(F200*20%)</f>
        <v>3427</v>
      </c>
      <c r="I200" s="34"/>
      <c r="J200" s="34"/>
      <c r="K200" s="35" t="s">
        <v>139</v>
      </c>
      <c r="L200" s="35">
        <v>1</v>
      </c>
      <c r="M200" s="35" t="s">
        <v>52</v>
      </c>
      <c r="N200" s="35">
        <v>120</v>
      </c>
      <c r="O200" s="35" t="s">
        <v>51</v>
      </c>
    </row>
    <row r="201" spans="1:15" ht="11.25">
      <c r="A201" s="32"/>
      <c r="B201" s="32"/>
      <c r="C201" s="32"/>
      <c r="D201" s="32"/>
      <c r="E201" s="32"/>
      <c r="F201" s="34"/>
      <c r="G201" s="34"/>
      <c r="H201" s="34"/>
      <c r="I201" s="34"/>
      <c r="J201" s="34"/>
      <c r="K201" s="35" t="s">
        <v>312</v>
      </c>
      <c r="L201" s="35"/>
      <c r="M201" s="35"/>
      <c r="N201" s="35"/>
      <c r="O201" s="35"/>
    </row>
    <row r="202" spans="1:15" ht="11.25">
      <c r="A202" s="32"/>
      <c r="B202" s="32"/>
      <c r="C202" s="32"/>
      <c r="D202" s="32"/>
      <c r="E202" s="32"/>
      <c r="F202" s="34"/>
      <c r="G202" s="34"/>
      <c r="H202" s="34"/>
      <c r="I202" s="34"/>
      <c r="J202" s="34"/>
      <c r="K202" s="35"/>
      <c r="L202" s="35"/>
      <c r="M202" s="35"/>
      <c r="N202" s="35"/>
      <c r="O202" s="35"/>
    </row>
    <row r="203" spans="1:15" ht="11.25">
      <c r="A203" s="32" t="s">
        <v>757</v>
      </c>
      <c r="B203" s="32" t="s">
        <v>329</v>
      </c>
      <c r="C203" s="32" t="s">
        <v>331</v>
      </c>
      <c r="D203" s="32"/>
      <c r="E203" s="32"/>
      <c r="F203" s="34">
        <v>17135</v>
      </c>
      <c r="G203" s="34">
        <f>SUM(F203*80%)</f>
        <v>13708</v>
      </c>
      <c r="H203" s="34">
        <f>SUM(F203*20%)</f>
        <v>3427</v>
      </c>
      <c r="I203" s="34"/>
      <c r="J203" s="34"/>
      <c r="K203" s="35" t="s">
        <v>139</v>
      </c>
      <c r="L203" s="35">
        <v>1</v>
      </c>
      <c r="M203" s="35" t="s">
        <v>52</v>
      </c>
      <c r="N203" s="35">
        <v>40</v>
      </c>
      <c r="O203" s="35" t="s">
        <v>51</v>
      </c>
    </row>
    <row r="204" spans="1:15" ht="11.25">
      <c r="A204" s="32"/>
      <c r="B204" s="32"/>
      <c r="C204" s="32"/>
      <c r="D204" s="32"/>
      <c r="E204" s="32"/>
      <c r="F204" s="34"/>
      <c r="G204" s="34"/>
      <c r="H204" s="34"/>
      <c r="I204" s="34"/>
      <c r="J204" s="34"/>
      <c r="K204" s="35" t="s">
        <v>312</v>
      </c>
      <c r="L204" s="35"/>
      <c r="M204" s="35"/>
      <c r="N204" s="35"/>
      <c r="O204" s="35"/>
    </row>
    <row r="205" spans="1:15" ht="11.25">
      <c r="A205" s="32"/>
      <c r="B205" s="32"/>
      <c r="C205" s="32"/>
      <c r="D205" s="32"/>
      <c r="E205" s="32"/>
      <c r="F205" s="34"/>
      <c r="G205" s="34"/>
      <c r="H205" s="34"/>
      <c r="I205" s="34"/>
      <c r="J205" s="34"/>
      <c r="K205" s="35"/>
      <c r="L205" s="35"/>
      <c r="M205" s="35"/>
      <c r="N205" s="35"/>
      <c r="O205" s="35"/>
    </row>
    <row r="206" spans="1:15" ht="11.25">
      <c r="A206" s="32" t="s">
        <v>758</v>
      </c>
      <c r="B206" s="32" t="s">
        <v>332</v>
      </c>
      <c r="C206" s="32" t="s">
        <v>333</v>
      </c>
      <c r="D206" s="32"/>
      <c r="E206" s="32"/>
      <c r="F206" s="34">
        <v>20594</v>
      </c>
      <c r="G206" s="34">
        <f>SUM(F206*80%)</f>
        <v>16475.2</v>
      </c>
      <c r="H206" s="34">
        <f>SUM(F206*20%)</f>
        <v>4118.8</v>
      </c>
      <c r="I206" s="34"/>
      <c r="J206" s="34"/>
      <c r="K206" s="35" t="s">
        <v>139</v>
      </c>
      <c r="L206" s="35">
        <v>1</v>
      </c>
      <c r="M206" s="35" t="s">
        <v>52</v>
      </c>
      <c r="N206" s="35">
        <v>40</v>
      </c>
      <c r="O206" s="35" t="s">
        <v>51</v>
      </c>
    </row>
    <row r="207" spans="1:15" ht="11.25">
      <c r="A207" s="32"/>
      <c r="B207" s="32"/>
      <c r="C207" s="32"/>
      <c r="D207" s="32"/>
      <c r="E207" s="32"/>
      <c r="F207" s="34"/>
      <c r="G207" s="34"/>
      <c r="H207" s="34"/>
      <c r="I207" s="34"/>
      <c r="J207" s="34"/>
      <c r="K207" s="35" t="s">
        <v>311</v>
      </c>
      <c r="L207" s="35"/>
      <c r="M207" s="35"/>
      <c r="N207" s="35"/>
      <c r="O207" s="35"/>
    </row>
    <row r="208" spans="1:15" ht="11.25">
      <c r="A208" s="32"/>
      <c r="B208" s="32"/>
      <c r="C208" s="32"/>
      <c r="D208" s="32"/>
      <c r="E208" s="32"/>
      <c r="F208" s="34"/>
      <c r="G208" s="34"/>
      <c r="H208" s="34"/>
      <c r="I208" s="34"/>
      <c r="J208" s="34"/>
      <c r="K208" s="35"/>
      <c r="L208" s="35"/>
      <c r="M208" s="35"/>
      <c r="N208" s="35"/>
      <c r="O208" s="35"/>
    </row>
    <row r="209" spans="1:15" ht="11.25">
      <c r="A209" s="32" t="s">
        <v>759</v>
      </c>
      <c r="B209" s="32" t="s">
        <v>53</v>
      </c>
      <c r="C209" s="32" t="s">
        <v>56</v>
      </c>
      <c r="D209" s="32"/>
      <c r="E209" s="32"/>
      <c r="F209" s="34">
        <v>14950</v>
      </c>
      <c r="G209" s="34">
        <f>SUM(F209*80%)</f>
        <v>11960</v>
      </c>
      <c r="H209" s="34">
        <f>SUM(F209*20%)</f>
        <v>2990</v>
      </c>
      <c r="I209" s="34"/>
      <c r="J209" s="34"/>
      <c r="K209" s="35" t="s">
        <v>322</v>
      </c>
      <c r="L209" s="35">
        <v>40</v>
      </c>
      <c r="M209" s="35" t="s">
        <v>52</v>
      </c>
      <c r="N209" s="35">
        <v>40</v>
      </c>
      <c r="O209" s="35" t="s">
        <v>51</v>
      </c>
    </row>
    <row r="210" spans="1:15" ht="11.25">
      <c r="A210" s="32"/>
      <c r="B210" s="32"/>
      <c r="C210" s="32"/>
      <c r="D210" s="32"/>
      <c r="E210" s="32"/>
      <c r="F210" s="34"/>
      <c r="G210" s="34"/>
      <c r="H210" s="34"/>
      <c r="I210" s="34"/>
      <c r="J210" s="34"/>
      <c r="K210" s="35"/>
      <c r="L210" s="35"/>
      <c r="M210" s="35"/>
      <c r="N210" s="35"/>
      <c r="O210" s="35"/>
    </row>
    <row r="211" spans="1:15" ht="11.25">
      <c r="A211" s="32"/>
      <c r="B211" s="32"/>
      <c r="C211" s="32"/>
      <c r="D211" s="32"/>
      <c r="E211" s="32"/>
      <c r="F211" s="34"/>
      <c r="G211" s="34"/>
      <c r="H211" s="34"/>
      <c r="I211" s="34"/>
      <c r="J211" s="34"/>
      <c r="K211" s="35"/>
      <c r="L211" s="35"/>
      <c r="M211" s="35"/>
      <c r="N211" s="35"/>
      <c r="O211" s="35"/>
    </row>
    <row r="212" spans="1:15" ht="11.25">
      <c r="A212" s="32" t="s">
        <v>760</v>
      </c>
      <c r="B212" s="32" t="s">
        <v>336</v>
      </c>
      <c r="C212" s="32" t="s">
        <v>404</v>
      </c>
      <c r="D212" s="32"/>
      <c r="E212" s="32"/>
      <c r="F212" s="34">
        <v>20594</v>
      </c>
      <c r="G212" s="34">
        <f>SUM(F212*80%)</f>
        <v>16475.2</v>
      </c>
      <c r="H212" s="34">
        <f>SUM(F212*20%)</f>
        <v>4118.8</v>
      </c>
      <c r="I212" s="34"/>
      <c r="J212" s="34"/>
      <c r="K212" s="35" t="s">
        <v>139</v>
      </c>
      <c r="L212" s="35">
        <v>1</v>
      </c>
      <c r="M212" s="35" t="s">
        <v>52</v>
      </c>
      <c r="N212" s="35">
        <v>40</v>
      </c>
      <c r="O212" s="35" t="s">
        <v>51</v>
      </c>
    </row>
    <row r="213" spans="1:15" ht="11.25">
      <c r="A213" s="32"/>
      <c r="B213" s="32"/>
      <c r="C213" s="32"/>
      <c r="D213" s="32"/>
      <c r="E213" s="32"/>
      <c r="F213" s="34"/>
      <c r="G213" s="34"/>
      <c r="H213" s="34"/>
      <c r="I213" s="34"/>
      <c r="J213" s="34"/>
      <c r="K213" s="35" t="s">
        <v>311</v>
      </c>
      <c r="L213" s="35"/>
      <c r="M213" s="35"/>
      <c r="N213" s="35"/>
      <c r="O213" s="35"/>
    </row>
    <row r="214" spans="1:15" ht="11.25">
      <c r="A214" s="32"/>
      <c r="B214" s="32"/>
      <c r="C214" s="32"/>
      <c r="D214" s="32"/>
      <c r="E214" s="32"/>
      <c r="F214" s="34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 t="s">
        <v>761</v>
      </c>
      <c r="B215" s="32" t="s">
        <v>145</v>
      </c>
      <c r="C215" s="32" t="s">
        <v>337</v>
      </c>
      <c r="D215" s="32"/>
      <c r="E215" s="32"/>
      <c r="F215" s="34">
        <v>17135</v>
      </c>
      <c r="G215" s="34">
        <f>SUM(F215*80%)</f>
        <v>13708</v>
      </c>
      <c r="H215" s="34">
        <f>SUM(F215*20%)</f>
        <v>3427</v>
      </c>
      <c r="I215" s="34"/>
      <c r="J215" s="34"/>
      <c r="K215" s="35" t="s">
        <v>139</v>
      </c>
      <c r="L215" s="35">
        <v>1</v>
      </c>
      <c r="M215" s="35" t="s">
        <v>52</v>
      </c>
      <c r="N215" s="35">
        <v>40</v>
      </c>
      <c r="O215" s="35" t="s">
        <v>51</v>
      </c>
    </row>
    <row r="216" spans="1:15" ht="11.25">
      <c r="A216" s="32"/>
      <c r="B216" s="32"/>
      <c r="C216" s="32"/>
      <c r="D216" s="32"/>
      <c r="E216" s="32"/>
      <c r="F216" s="34"/>
      <c r="G216" s="34"/>
      <c r="H216" s="34"/>
      <c r="I216" s="34"/>
      <c r="J216" s="34"/>
      <c r="K216" s="35" t="s">
        <v>322</v>
      </c>
      <c r="L216" s="35"/>
      <c r="M216" s="35"/>
      <c r="N216" s="35"/>
      <c r="O216" s="35"/>
    </row>
    <row r="217" spans="1:15" ht="11.25">
      <c r="A217" s="32"/>
      <c r="B217" s="32"/>
      <c r="C217" s="32"/>
      <c r="D217" s="32"/>
      <c r="E217" s="32"/>
      <c r="F217" s="34"/>
      <c r="G217" s="34"/>
      <c r="H217" s="34"/>
      <c r="I217" s="34"/>
      <c r="J217" s="34"/>
      <c r="K217" s="35"/>
      <c r="L217" s="35"/>
      <c r="M217" s="35"/>
      <c r="N217" s="35"/>
      <c r="O217" s="35"/>
    </row>
    <row r="218" spans="1:15" ht="11.25">
      <c r="A218" s="32" t="s">
        <v>762</v>
      </c>
      <c r="B218" s="32" t="s">
        <v>122</v>
      </c>
      <c r="C218" s="32" t="s">
        <v>338</v>
      </c>
      <c r="D218" s="32"/>
      <c r="E218" s="32"/>
      <c r="F218" s="34">
        <v>10062.5</v>
      </c>
      <c r="G218" s="34">
        <f>SUM(F218*80%)</f>
        <v>8050</v>
      </c>
      <c r="H218" s="34">
        <f>SUM(F218*20%)</f>
        <v>2012.5</v>
      </c>
      <c r="I218" s="34"/>
      <c r="J218" s="34"/>
      <c r="K218" s="35" t="s">
        <v>339</v>
      </c>
      <c r="L218" s="35">
        <v>7</v>
      </c>
      <c r="M218" s="35" t="s">
        <v>52</v>
      </c>
      <c r="N218" s="35"/>
      <c r="O218" s="35" t="s">
        <v>51</v>
      </c>
    </row>
    <row r="219" spans="1:15" ht="11.25">
      <c r="A219" s="32"/>
      <c r="B219" s="32"/>
      <c r="C219" s="32"/>
      <c r="D219" s="32"/>
      <c r="E219" s="32"/>
      <c r="F219" s="34"/>
      <c r="G219" s="34"/>
      <c r="H219" s="34"/>
      <c r="I219" s="34"/>
      <c r="J219" s="34"/>
      <c r="K219" s="35"/>
      <c r="L219" s="35"/>
      <c r="M219" s="35"/>
      <c r="N219" s="35"/>
      <c r="O219" s="35"/>
    </row>
    <row r="220" spans="1:15" ht="11.25">
      <c r="A220" s="32"/>
      <c r="B220" s="32"/>
      <c r="C220" s="32"/>
      <c r="D220" s="32"/>
      <c r="E220" s="32"/>
      <c r="F220" s="34"/>
      <c r="G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 t="s">
        <v>763</v>
      </c>
      <c r="B221" s="32" t="s">
        <v>340</v>
      </c>
      <c r="C221" s="32" t="s">
        <v>341</v>
      </c>
      <c r="D221" s="32"/>
      <c r="E221" s="32"/>
      <c r="F221" s="34">
        <v>22500</v>
      </c>
      <c r="G221" s="34">
        <f>SUM(F221*80%)</f>
        <v>18000</v>
      </c>
      <c r="H221" s="34">
        <f>SUM(F221*20%)</f>
        <v>4500</v>
      </c>
      <c r="I221" s="34"/>
      <c r="J221" s="34"/>
      <c r="K221" s="35" t="s">
        <v>313</v>
      </c>
      <c r="L221" s="35">
        <v>3</v>
      </c>
      <c r="M221" s="35" t="s">
        <v>52</v>
      </c>
      <c r="N221" s="35"/>
      <c r="O221" s="35" t="s">
        <v>51</v>
      </c>
    </row>
    <row r="222" spans="1:15" ht="11.25">
      <c r="A222" s="32"/>
      <c r="B222" s="32"/>
      <c r="C222" s="32"/>
      <c r="D222" s="32"/>
      <c r="E222" s="32"/>
      <c r="F222" s="34"/>
      <c r="G222" s="34"/>
      <c r="H222" s="34"/>
      <c r="I222" s="34"/>
      <c r="J222" s="34"/>
      <c r="K222" s="35"/>
      <c r="L222" s="35"/>
      <c r="M222" s="35"/>
      <c r="N222" s="35"/>
      <c r="O222" s="35"/>
    </row>
    <row r="223" spans="1:15" ht="11.25">
      <c r="A223" s="32"/>
      <c r="B223" s="32"/>
      <c r="C223" s="32"/>
      <c r="D223" s="32"/>
      <c r="E223" s="32"/>
      <c r="F223" s="34"/>
      <c r="G223" s="34"/>
      <c r="H223" s="34"/>
      <c r="I223" s="34"/>
      <c r="J223" s="34"/>
      <c r="K223" s="35"/>
      <c r="L223" s="35"/>
      <c r="M223" s="35"/>
      <c r="N223" s="35"/>
      <c r="O223" s="35"/>
    </row>
    <row r="224" spans="1:15" ht="11.25">
      <c r="A224" s="32" t="s">
        <v>764</v>
      </c>
      <c r="B224" s="32" t="s">
        <v>162</v>
      </c>
      <c r="C224" s="32" t="s">
        <v>119</v>
      </c>
      <c r="D224" s="32"/>
      <c r="E224" s="32"/>
      <c r="F224" s="34">
        <v>15000</v>
      </c>
      <c r="G224" s="34">
        <f>SUM(F224*80%)</f>
        <v>12000</v>
      </c>
      <c r="H224" s="34">
        <f>SUM(F224*20%)</f>
        <v>3000</v>
      </c>
      <c r="I224" s="34"/>
      <c r="J224" s="34"/>
      <c r="K224" s="35" t="s">
        <v>342</v>
      </c>
      <c r="L224" s="35">
        <v>2</v>
      </c>
      <c r="M224" s="35" t="s">
        <v>52</v>
      </c>
      <c r="N224" s="35"/>
      <c r="O224" s="35" t="s">
        <v>51</v>
      </c>
    </row>
    <row r="225" spans="1:15" ht="11.25">
      <c r="A225" s="32"/>
      <c r="B225" s="32"/>
      <c r="C225" s="32"/>
      <c r="D225" s="32"/>
      <c r="E225" s="32"/>
      <c r="F225" s="34"/>
      <c r="G225" s="34"/>
      <c r="H225" s="34"/>
      <c r="I225" s="34"/>
      <c r="J225" s="34"/>
      <c r="K225" s="35"/>
      <c r="L225" s="35"/>
      <c r="M225" s="35"/>
      <c r="N225" s="35"/>
      <c r="O225" s="35"/>
    </row>
    <row r="226" spans="1:15" ht="11.25">
      <c r="A226" s="32"/>
      <c r="B226" s="32"/>
      <c r="C226" s="32"/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 t="s">
        <v>765</v>
      </c>
      <c r="B227" s="32" t="s">
        <v>252</v>
      </c>
      <c r="C227" s="32" t="s">
        <v>253</v>
      </c>
      <c r="D227" s="32"/>
      <c r="E227" s="32"/>
      <c r="F227" s="34">
        <v>7500</v>
      </c>
      <c r="G227" s="34">
        <f>SUM(F227*80%)</f>
        <v>6000</v>
      </c>
      <c r="H227" s="34">
        <f>SUM(F227*20%)</f>
        <v>1500</v>
      </c>
      <c r="I227" s="34"/>
      <c r="J227" s="34"/>
      <c r="K227" s="35" t="s">
        <v>342</v>
      </c>
      <c r="L227" s="35">
        <v>1</v>
      </c>
      <c r="M227" s="35" t="s">
        <v>52</v>
      </c>
      <c r="N227" s="35"/>
      <c r="O227" s="35" t="s">
        <v>51</v>
      </c>
    </row>
    <row r="228" spans="1:15" ht="11.25">
      <c r="A228" s="32"/>
      <c r="B228" s="32"/>
      <c r="C228" s="32"/>
      <c r="D228" s="32"/>
      <c r="E228" s="32"/>
      <c r="F228" s="34"/>
      <c r="G228" s="34"/>
      <c r="H228" s="34"/>
      <c r="I228" s="34"/>
      <c r="J228" s="34"/>
      <c r="K228" s="35"/>
      <c r="L228" s="35"/>
      <c r="M228" s="35"/>
      <c r="N228" s="35"/>
      <c r="O228" s="35"/>
    </row>
    <row r="229" spans="1:15" ht="11.25">
      <c r="A229" s="32"/>
      <c r="B229" s="32"/>
      <c r="C229" s="32"/>
      <c r="D229" s="32"/>
      <c r="E229" s="32"/>
      <c r="F229" s="34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2" t="s">
        <v>766</v>
      </c>
      <c r="B230" s="32" t="s">
        <v>767</v>
      </c>
      <c r="C230" s="32" t="s">
        <v>235</v>
      </c>
      <c r="D230" s="32"/>
      <c r="E230" s="32"/>
      <c r="F230" s="34">
        <v>75000</v>
      </c>
      <c r="G230" s="34">
        <f>SUM(F230*80%)</f>
        <v>60000</v>
      </c>
      <c r="H230" s="34">
        <f>SUM(F230*20%)</f>
        <v>15000</v>
      </c>
      <c r="I230" s="34"/>
      <c r="J230" s="34"/>
      <c r="K230" s="35" t="s">
        <v>342</v>
      </c>
      <c r="L230" s="35">
        <v>10</v>
      </c>
      <c r="M230" s="35" t="s">
        <v>52</v>
      </c>
      <c r="N230" s="35"/>
      <c r="O230" s="35" t="s">
        <v>51</v>
      </c>
    </row>
    <row r="231" spans="1:15" ht="11.25">
      <c r="A231" s="32"/>
      <c r="B231" s="32"/>
      <c r="C231" s="32"/>
      <c r="D231" s="32"/>
      <c r="E231" s="32"/>
      <c r="F231" s="34"/>
      <c r="G231" s="34"/>
      <c r="H231" s="34"/>
      <c r="I231" s="34"/>
      <c r="J231" s="34"/>
      <c r="K231" s="35"/>
      <c r="L231" s="35"/>
      <c r="M231" s="35"/>
      <c r="N231" s="35"/>
      <c r="O231" s="35"/>
    </row>
    <row r="232" spans="1:15" ht="11.25">
      <c r="A232" s="38"/>
      <c r="B232" s="38"/>
      <c r="C232" s="38"/>
      <c r="D232" s="38"/>
      <c r="E232" s="38"/>
      <c r="F232" s="41"/>
      <c r="G232" s="41"/>
      <c r="H232" s="41"/>
      <c r="I232" s="41"/>
      <c r="J232" s="41"/>
      <c r="K232" s="42"/>
      <c r="L232" s="42"/>
      <c r="M232" s="42"/>
      <c r="N232" s="42"/>
      <c r="O232" s="42"/>
    </row>
    <row r="233" spans="2:10" ht="11.25">
      <c r="B233" s="51"/>
      <c r="C233" s="51" t="s">
        <v>34</v>
      </c>
      <c r="F233" s="73">
        <f>SUM(F196:F232)</f>
        <v>258199.5</v>
      </c>
      <c r="G233" s="73">
        <f>SUM(G196:G232)</f>
        <v>206559.59999999998</v>
      </c>
      <c r="H233" s="73">
        <f>SUM(H196:H232)</f>
        <v>51639.899999999994</v>
      </c>
      <c r="I233" s="73"/>
      <c r="J233" s="73"/>
    </row>
    <row r="234" spans="2:10" ht="11.25">
      <c r="B234" s="51"/>
      <c r="C234" s="51" t="s">
        <v>26</v>
      </c>
      <c r="F234" s="74"/>
      <c r="G234" s="74"/>
      <c r="H234" s="74"/>
      <c r="I234" s="73"/>
      <c r="J234" s="73"/>
    </row>
    <row r="235" spans="2:10" ht="11.25">
      <c r="B235" s="51"/>
      <c r="C235" s="51" t="s">
        <v>27</v>
      </c>
      <c r="F235" s="75"/>
      <c r="G235" s="75"/>
      <c r="H235" s="75"/>
      <c r="I235" s="75"/>
      <c r="J235" s="75"/>
    </row>
    <row r="238" spans="1:14" ht="11.25">
      <c r="A238" s="36" t="s">
        <v>334</v>
      </c>
      <c r="K238" s="97" t="s">
        <v>326</v>
      </c>
      <c r="L238" s="97"/>
      <c r="M238" s="97"/>
      <c r="N238" s="97"/>
    </row>
    <row r="239" spans="1:14" ht="11.25">
      <c r="A239" s="79" t="s">
        <v>295</v>
      </c>
      <c r="B239" s="79"/>
      <c r="C239" s="79"/>
      <c r="D239" s="79"/>
      <c r="K239" s="97" t="s">
        <v>79</v>
      </c>
      <c r="L239" s="97"/>
      <c r="M239" s="97"/>
      <c r="N239" s="97"/>
    </row>
    <row r="240" spans="1:14" ht="11.25">
      <c r="A240" s="79" t="s">
        <v>335</v>
      </c>
      <c r="B240" s="79"/>
      <c r="C240" s="79"/>
      <c r="D240" s="79"/>
      <c r="K240" s="97" t="s">
        <v>31</v>
      </c>
      <c r="L240" s="97"/>
      <c r="M240" s="97"/>
      <c r="N240" s="97"/>
    </row>
    <row r="241" spans="1:15" ht="11.25">
      <c r="A241" s="97" t="s">
        <v>33</v>
      </c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11.25">
      <c r="A242" s="97" t="s">
        <v>23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1:15" ht="11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98" t="s">
        <v>24</v>
      </c>
      <c r="N243" s="99"/>
      <c r="O243" s="51"/>
    </row>
    <row r="244" spans="1:15" ht="11.25">
      <c r="A244" s="97" t="s">
        <v>269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1:15" ht="11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ht="11.25">
      <c r="A246" s="97" t="s">
        <v>0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1:15" ht="11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1:15" ht="11.25">
      <c r="A248" s="57" t="s">
        <v>32</v>
      </c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1:15" ht="11.25">
      <c r="A249" s="57" t="s">
        <v>35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ht="11.25">
      <c r="A250" s="57" t="s">
        <v>25</v>
      </c>
    </row>
    <row r="251" spans="1:15" ht="11.25">
      <c r="A251" s="58" t="s">
        <v>14</v>
      </c>
      <c r="B251" s="59" t="s">
        <v>439</v>
      </c>
      <c r="C251" s="60"/>
      <c r="D251" s="58"/>
      <c r="E251" s="60"/>
      <c r="F251" s="58"/>
      <c r="G251" s="61"/>
      <c r="H251" s="61"/>
      <c r="I251" s="61"/>
      <c r="J251" s="60"/>
      <c r="K251" s="100" t="s">
        <v>17</v>
      </c>
      <c r="L251" s="101"/>
      <c r="M251" s="101"/>
      <c r="N251" s="102"/>
      <c r="O251" s="62"/>
    </row>
    <row r="252" spans="1:15" ht="11.25">
      <c r="A252" s="63"/>
      <c r="B252" s="64"/>
      <c r="C252" s="65"/>
      <c r="D252" s="106" t="s">
        <v>15</v>
      </c>
      <c r="E252" s="107"/>
      <c r="F252" s="106" t="s">
        <v>16</v>
      </c>
      <c r="G252" s="108"/>
      <c r="H252" s="108"/>
      <c r="I252" s="108"/>
      <c r="J252" s="107"/>
      <c r="K252" s="103"/>
      <c r="L252" s="104"/>
      <c r="M252" s="104"/>
      <c r="N252" s="105"/>
      <c r="O252" s="66" t="s">
        <v>20</v>
      </c>
    </row>
    <row r="253" spans="1:15" ht="11.25">
      <c r="A253" s="67" t="s">
        <v>446</v>
      </c>
      <c r="B253" s="68"/>
      <c r="C253" s="69"/>
      <c r="D253" s="67"/>
      <c r="E253" s="69"/>
      <c r="F253" s="67"/>
      <c r="G253" s="68"/>
      <c r="H253" s="68"/>
      <c r="I253" s="68"/>
      <c r="J253" s="69"/>
      <c r="K253" s="98" t="s">
        <v>18</v>
      </c>
      <c r="L253" s="99"/>
      <c r="M253" s="98" t="s">
        <v>19</v>
      </c>
      <c r="N253" s="99"/>
      <c r="O253" s="66" t="s">
        <v>21</v>
      </c>
    </row>
    <row r="254" spans="1:15" ht="11.25">
      <c r="A254" s="70"/>
      <c r="B254" s="70"/>
      <c r="C254" s="70"/>
      <c r="D254" s="70" t="s">
        <v>3</v>
      </c>
      <c r="E254" s="70" t="s">
        <v>5</v>
      </c>
      <c r="F254" s="70"/>
      <c r="G254" s="70"/>
      <c r="H254" s="70"/>
      <c r="I254" s="70"/>
      <c r="J254" s="70"/>
      <c r="K254" s="70" t="s">
        <v>10</v>
      </c>
      <c r="L254" s="70"/>
      <c r="M254" s="70"/>
      <c r="N254" s="70"/>
      <c r="O254" s="66" t="s">
        <v>22</v>
      </c>
    </row>
    <row r="255" spans="1:15" ht="11.25">
      <c r="A255" s="71" t="s">
        <v>30</v>
      </c>
      <c r="B255" s="71" t="s">
        <v>1</v>
      </c>
      <c r="C255" s="71" t="s">
        <v>2</v>
      </c>
      <c r="D255" s="71" t="s">
        <v>4</v>
      </c>
      <c r="E255" s="71" t="s">
        <v>4</v>
      </c>
      <c r="F255" s="71" t="s">
        <v>46</v>
      </c>
      <c r="G255" s="71" t="s">
        <v>6</v>
      </c>
      <c r="H255" s="71" t="s">
        <v>8</v>
      </c>
      <c r="I255" s="71" t="s">
        <v>7</v>
      </c>
      <c r="J255" s="71" t="s">
        <v>488</v>
      </c>
      <c r="K255" s="71" t="s">
        <v>11</v>
      </c>
      <c r="L255" s="71" t="s">
        <v>12</v>
      </c>
      <c r="M255" s="71" t="s">
        <v>13</v>
      </c>
      <c r="N255" s="71" t="s">
        <v>12</v>
      </c>
      <c r="O255" s="72"/>
    </row>
    <row r="256" spans="1:15" ht="11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40"/>
      <c r="L256" s="40"/>
      <c r="M256" s="40"/>
      <c r="N256" s="40"/>
      <c r="O256" s="40"/>
    </row>
    <row r="257" spans="1:15" ht="11.25">
      <c r="A257" s="32" t="s">
        <v>768</v>
      </c>
      <c r="B257" s="32" t="s">
        <v>89</v>
      </c>
      <c r="C257" s="32" t="s">
        <v>36</v>
      </c>
      <c r="D257" s="32"/>
      <c r="E257" s="32"/>
      <c r="F257" s="34">
        <v>38025</v>
      </c>
      <c r="G257" s="34">
        <f>SUM(F257)</f>
        <v>38025</v>
      </c>
      <c r="H257" s="34"/>
      <c r="I257" s="34"/>
      <c r="J257" s="34"/>
      <c r="K257" s="35" t="s">
        <v>128</v>
      </c>
      <c r="L257" s="35">
        <v>3</v>
      </c>
      <c r="M257" s="35"/>
      <c r="N257" s="35"/>
      <c r="O257" s="35" t="s">
        <v>51</v>
      </c>
    </row>
    <row r="258" spans="1:15" ht="11.25">
      <c r="A258" s="32"/>
      <c r="B258" s="32"/>
      <c r="C258" s="32"/>
      <c r="D258" s="32"/>
      <c r="E258" s="32"/>
      <c r="F258" s="34"/>
      <c r="G258" s="34"/>
      <c r="H258" s="34"/>
      <c r="I258" s="34"/>
      <c r="J258" s="34"/>
      <c r="K258" s="35" t="s">
        <v>129</v>
      </c>
      <c r="L258" s="35">
        <v>30</v>
      </c>
      <c r="M258" s="35"/>
      <c r="N258" s="35"/>
      <c r="O258" s="35"/>
    </row>
    <row r="259" spans="1:15" ht="11.25">
      <c r="A259" s="32"/>
      <c r="B259" s="32"/>
      <c r="C259" s="32"/>
      <c r="D259" s="32"/>
      <c r="E259" s="32"/>
      <c r="F259" s="34"/>
      <c r="G259" s="34"/>
      <c r="H259" s="34"/>
      <c r="I259" s="34"/>
      <c r="J259" s="34"/>
      <c r="K259" s="35"/>
      <c r="L259" s="35"/>
      <c r="M259" s="35"/>
      <c r="N259" s="35"/>
      <c r="O259" s="35"/>
    </row>
    <row r="260" spans="1:15" ht="11.25">
      <c r="A260" s="32" t="s">
        <v>769</v>
      </c>
      <c r="B260" s="32" t="s">
        <v>169</v>
      </c>
      <c r="C260" s="32" t="s">
        <v>343</v>
      </c>
      <c r="D260" s="32"/>
      <c r="E260" s="32"/>
      <c r="F260" s="34">
        <v>37500</v>
      </c>
      <c r="G260" s="34">
        <f>SUM(F260*80%)</f>
        <v>30000</v>
      </c>
      <c r="H260" s="34">
        <f>SUM(F260*20%)</f>
        <v>7500</v>
      </c>
      <c r="I260" s="34"/>
      <c r="J260" s="34"/>
      <c r="K260" s="35" t="s">
        <v>342</v>
      </c>
      <c r="L260" s="35">
        <v>5</v>
      </c>
      <c r="M260" s="35"/>
      <c r="N260" s="35"/>
      <c r="O260" s="35" t="s">
        <v>51</v>
      </c>
    </row>
    <row r="261" spans="1:15" ht="11.25">
      <c r="A261" s="32"/>
      <c r="B261" s="32"/>
      <c r="C261" s="32"/>
      <c r="D261" s="32"/>
      <c r="E261" s="32"/>
      <c r="F261" s="34"/>
      <c r="G261" s="34"/>
      <c r="H261" s="34"/>
      <c r="I261" s="34"/>
      <c r="J261" s="34"/>
      <c r="K261" s="35"/>
      <c r="L261" s="35"/>
      <c r="M261" s="35"/>
      <c r="N261" s="35"/>
      <c r="O261" s="35"/>
    </row>
    <row r="262" spans="1:15" ht="11.25">
      <c r="A262" s="32"/>
      <c r="B262" s="32"/>
      <c r="C262" s="32"/>
      <c r="D262" s="32"/>
      <c r="E262" s="32"/>
      <c r="F262" s="34"/>
      <c r="G262" s="34"/>
      <c r="H262" s="34"/>
      <c r="I262" s="34"/>
      <c r="J262" s="34"/>
      <c r="K262" s="35"/>
      <c r="L262" s="35"/>
      <c r="M262" s="35"/>
      <c r="N262" s="35"/>
      <c r="O262" s="35"/>
    </row>
    <row r="263" spans="1:15" ht="11.25">
      <c r="A263" s="32" t="s">
        <v>770</v>
      </c>
      <c r="B263" s="32" t="s">
        <v>517</v>
      </c>
      <c r="C263" s="32" t="s">
        <v>36</v>
      </c>
      <c r="D263" s="32"/>
      <c r="E263" s="32"/>
      <c r="F263" s="34">
        <v>37500</v>
      </c>
      <c r="G263" s="34">
        <f>SUM(F263*80%)</f>
        <v>30000</v>
      </c>
      <c r="H263" s="34">
        <f>SUM(F263*20%)</f>
        <v>7500</v>
      </c>
      <c r="I263" s="34"/>
      <c r="J263" s="34"/>
      <c r="K263" s="35" t="s">
        <v>342</v>
      </c>
      <c r="L263" s="35">
        <v>5</v>
      </c>
      <c r="M263" s="35"/>
      <c r="N263" s="35"/>
      <c r="O263" s="35" t="s">
        <v>51</v>
      </c>
    </row>
    <row r="264" spans="1:15" ht="11.25">
      <c r="A264" s="32"/>
      <c r="B264" s="32"/>
      <c r="C264" s="32"/>
      <c r="D264" s="32"/>
      <c r="E264" s="32"/>
      <c r="F264" s="34"/>
      <c r="G264" s="34"/>
      <c r="H264" s="34"/>
      <c r="I264" s="34"/>
      <c r="J264" s="34"/>
      <c r="K264" s="35"/>
      <c r="L264" s="35"/>
      <c r="M264" s="35"/>
      <c r="N264" s="35"/>
      <c r="O264" s="35"/>
    </row>
    <row r="265" spans="1:15" ht="11.25">
      <c r="A265" s="32"/>
      <c r="B265" s="32"/>
      <c r="C265" s="32"/>
      <c r="D265" s="32"/>
      <c r="E265" s="32"/>
      <c r="F265" s="34"/>
      <c r="G265" s="34"/>
      <c r="H265" s="34"/>
      <c r="I265" s="34"/>
      <c r="J265" s="34"/>
      <c r="K265" s="35"/>
      <c r="L265" s="35"/>
      <c r="M265" s="35"/>
      <c r="N265" s="35"/>
      <c r="O265" s="35"/>
    </row>
    <row r="266" spans="1:15" ht="11.25">
      <c r="A266" s="32" t="s">
        <v>771</v>
      </c>
      <c r="B266" s="32" t="s">
        <v>124</v>
      </c>
      <c r="C266" s="32" t="s">
        <v>125</v>
      </c>
      <c r="D266" s="32"/>
      <c r="E266" s="32"/>
      <c r="F266" s="34">
        <v>17135</v>
      </c>
      <c r="G266" s="34">
        <f>SUM(F266*80%)</f>
        <v>13708</v>
      </c>
      <c r="H266" s="34">
        <f>SUM(F266*20%)</f>
        <v>3427</v>
      </c>
      <c r="I266" s="34"/>
      <c r="J266" s="34"/>
      <c r="K266" s="35" t="s">
        <v>141</v>
      </c>
      <c r="L266" s="35">
        <v>1</v>
      </c>
      <c r="M266" s="35" t="s">
        <v>52</v>
      </c>
      <c r="N266" s="35">
        <v>80</v>
      </c>
      <c r="O266" s="35" t="s">
        <v>51</v>
      </c>
    </row>
    <row r="267" spans="1:15" ht="11.25">
      <c r="A267" s="32"/>
      <c r="B267" s="32"/>
      <c r="C267" s="32"/>
      <c r="D267" s="32"/>
      <c r="E267" s="32"/>
      <c r="F267" s="34"/>
      <c r="G267" s="34"/>
      <c r="H267" s="34"/>
      <c r="I267" s="34"/>
      <c r="J267" s="34"/>
      <c r="K267" s="35" t="s">
        <v>312</v>
      </c>
      <c r="L267" s="35"/>
      <c r="M267" s="35"/>
      <c r="N267" s="35"/>
      <c r="O267" s="35"/>
    </row>
    <row r="268" spans="1:15" ht="11.25">
      <c r="A268" s="32"/>
      <c r="B268" s="32"/>
      <c r="C268" s="32"/>
      <c r="D268" s="32"/>
      <c r="E268" s="32"/>
      <c r="F268" s="34"/>
      <c r="G268" s="34"/>
      <c r="H268" s="34"/>
      <c r="I268" s="34"/>
      <c r="J268" s="34"/>
      <c r="K268" s="35"/>
      <c r="L268" s="35"/>
      <c r="M268" s="35"/>
      <c r="N268" s="35"/>
      <c r="O268" s="35"/>
    </row>
    <row r="269" spans="1:15" ht="11.25">
      <c r="A269" s="32" t="s">
        <v>772</v>
      </c>
      <c r="B269" s="32" t="s">
        <v>328</v>
      </c>
      <c r="C269" s="32" t="s">
        <v>166</v>
      </c>
      <c r="D269" s="32"/>
      <c r="E269" s="32"/>
      <c r="F269" s="34">
        <v>20594</v>
      </c>
      <c r="G269" s="34">
        <f>SUM(F269*80%)</f>
        <v>16475.2</v>
      </c>
      <c r="H269" s="34">
        <f>SUM(F269*20%)</f>
        <v>4118.8</v>
      </c>
      <c r="I269" s="34"/>
      <c r="J269" s="34"/>
      <c r="K269" s="35" t="s">
        <v>139</v>
      </c>
      <c r="L269" s="35">
        <v>1</v>
      </c>
      <c r="M269" s="35" t="s">
        <v>52</v>
      </c>
      <c r="N269" s="35">
        <v>40</v>
      </c>
      <c r="O269" s="35" t="s">
        <v>51</v>
      </c>
    </row>
    <row r="270" spans="1:15" ht="11.25">
      <c r="A270" s="32"/>
      <c r="B270" s="32"/>
      <c r="C270" s="32"/>
      <c r="D270" s="32"/>
      <c r="E270" s="32"/>
      <c r="F270" s="34"/>
      <c r="G270" s="34"/>
      <c r="H270" s="34"/>
      <c r="I270" s="34"/>
      <c r="J270" s="34"/>
      <c r="K270" s="35" t="s">
        <v>311</v>
      </c>
      <c r="L270" s="35"/>
      <c r="M270" s="35"/>
      <c r="N270" s="35"/>
      <c r="O270" s="35"/>
    </row>
    <row r="271" spans="1:15" ht="11.25">
      <c r="A271" s="32"/>
      <c r="B271" s="32"/>
      <c r="C271" s="32"/>
      <c r="D271" s="32"/>
      <c r="E271" s="32"/>
      <c r="F271" s="34"/>
      <c r="G271" s="34"/>
      <c r="H271" s="34"/>
      <c r="I271" s="34"/>
      <c r="J271" s="34"/>
      <c r="K271" s="35"/>
      <c r="L271" s="35"/>
      <c r="M271" s="35"/>
      <c r="N271" s="35"/>
      <c r="O271" s="35"/>
    </row>
    <row r="272" spans="1:15" ht="11.25">
      <c r="A272" s="32" t="s">
        <v>773</v>
      </c>
      <c r="B272" s="32" t="s">
        <v>117</v>
      </c>
      <c r="C272" s="32" t="s">
        <v>118</v>
      </c>
      <c r="D272" s="32"/>
      <c r="E272" s="32"/>
      <c r="F272" s="34">
        <v>18865</v>
      </c>
      <c r="G272" s="34">
        <f>SUM(F272*80%)</f>
        <v>15092</v>
      </c>
      <c r="H272" s="34">
        <f>SUM(F272*20%)</f>
        <v>3773</v>
      </c>
      <c r="I272" s="34"/>
      <c r="J272" s="34"/>
      <c r="K272" s="35" t="s">
        <v>139</v>
      </c>
      <c r="L272" s="35">
        <v>1</v>
      </c>
      <c r="M272" s="35" t="s">
        <v>52</v>
      </c>
      <c r="N272" s="35">
        <v>80</v>
      </c>
      <c r="O272" s="35" t="s">
        <v>51</v>
      </c>
    </row>
    <row r="273" spans="1:15" ht="11.25">
      <c r="A273" s="32"/>
      <c r="B273" s="32"/>
      <c r="C273" s="32"/>
      <c r="D273" s="32"/>
      <c r="E273" s="32"/>
      <c r="F273" s="34"/>
      <c r="G273" s="34"/>
      <c r="H273" s="34"/>
      <c r="I273" s="34"/>
      <c r="J273" s="34"/>
      <c r="K273" s="35"/>
      <c r="L273" s="35"/>
      <c r="M273" s="35"/>
      <c r="N273" s="35"/>
      <c r="O273" s="35"/>
    </row>
    <row r="274" spans="1:15" ht="11.25">
      <c r="A274" s="32"/>
      <c r="B274" s="32"/>
      <c r="C274" s="32"/>
      <c r="D274" s="32"/>
      <c r="E274" s="32"/>
      <c r="F274" s="34"/>
      <c r="G274" s="34"/>
      <c r="H274" s="34"/>
      <c r="I274" s="34"/>
      <c r="J274" s="34"/>
      <c r="K274" s="35"/>
      <c r="L274" s="35"/>
      <c r="M274" s="35"/>
      <c r="N274" s="35"/>
      <c r="O274" s="35"/>
    </row>
    <row r="275" spans="1:15" ht="11.25">
      <c r="A275" s="32" t="s">
        <v>774</v>
      </c>
      <c r="B275" s="32" t="s">
        <v>134</v>
      </c>
      <c r="C275" s="32" t="s">
        <v>135</v>
      </c>
      <c r="D275" s="32"/>
      <c r="E275" s="32"/>
      <c r="F275" s="34">
        <v>75000</v>
      </c>
      <c r="G275" s="34">
        <f>SUM(F275*80%)</f>
        <v>60000</v>
      </c>
      <c r="H275" s="34">
        <f>SUM(F275*20%)</f>
        <v>15000</v>
      </c>
      <c r="I275" s="34"/>
      <c r="J275" s="34"/>
      <c r="K275" s="35" t="s">
        <v>128</v>
      </c>
      <c r="L275" s="35">
        <v>10</v>
      </c>
      <c r="M275" s="35"/>
      <c r="N275" s="35"/>
      <c r="O275" s="35" t="s">
        <v>51</v>
      </c>
    </row>
    <row r="276" spans="1:15" ht="11.25">
      <c r="A276" s="32"/>
      <c r="B276" s="32"/>
      <c r="C276" s="32"/>
      <c r="D276" s="32"/>
      <c r="E276" s="32"/>
      <c r="F276" s="34"/>
      <c r="G276" s="34"/>
      <c r="H276" s="34"/>
      <c r="I276" s="34"/>
      <c r="J276" s="34"/>
      <c r="K276" s="35"/>
      <c r="L276" s="35"/>
      <c r="M276" s="35"/>
      <c r="N276" s="35"/>
      <c r="O276" s="35"/>
    </row>
    <row r="277" spans="1:15" ht="11.25">
      <c r="A277" s="32"/>
      <c r="B277" s="32"/>
      <c r="C277" s="32"/>
      <c r="D277" s="32"/>
      <c r="E277" s="32"/>
      <c r="F277" s="34"/>
      <c r="G277" s="34"/>
      <c r="H277" s="34"/>
      <c r="I277" s="34"/>
      <c r="J277" s="34"/>
      <c r="K277" s="35"/>
      <c r="L277" s="35"/>
      <c r="M277" s="35"/>
      <c r="N277" s="35"/>
      <c r="O277" s="35"/>
    </row>
    <row r="278" spans="1:15" ht="11.25">
      <c r="A278" s="32" t="s">
        <v>775</v>
      </c>
      <c r="B278" s="32" t="s">
        <v>164</v>
      </c>
      <c r="C278" s="32" t="s">
        <v>36</v>
      </c>
      <c r="D278" s="32"/>
      <c r="E278" s="32"/>
      <c r="F278" s="34">
        <v>75000</v>
      </c>
      <c r="G278" s="34">
        <f>SUM(F278*80%)</f>
        <v>60000</v>
      </c>
      <c r="H278" s="34">
        <f>SUM(F278*20%)</f>
        <v>15000</v>
      </c>
      <c r="I278" s="34"/>
      <c r="J278" s="34"/>
      <c r="K278" s="35" t="s">
        <v>128</v>
      </c>
      <c r="L278" s="35">
        <v>10</v>
      </c>
      <c r="M278" s="35"/>
      <c r="N278" s="35"/>
      <c r="O278" s="35" t="s">
        <v>51</v>
      </c>
    </row>
    <row r="279" spans="1:15" ht="11.25">
      <c r="A279" s="32"/>
      <c r="B279" s="32"/>
      <c r="C279" s="32"/>
      <c r="D279" s="32"/>
      <c r="E279" s="32"/>
      <c r="F279" s="34"/>
      <c r="G279" s="34"/>
      <c r="H279" s="34"/>
      <c r="I279" s="34"/>
      <c r="J279" s="34"/>
      <c r="K279" s="35"/>
      <c r="L279" s="35"/>
      <c r="M279" s="35"/>
      <c r="N279" s="35"/>
      <c r="O279" s="35"/>
    </row>
    <row r="280" spans="1:15" ht="11.25">
      <c r="A280" s="32"/>
      <c r="B280" s="32"/>
      <c r="C280" s="32"/>
      <c r="D280" s="32"/>
      <c r="E280" s="32"/>
      <c r="F280" s="34"/>
      <c r="G280" s="34"/>
      <c r="H280" s="34"/>
      <c r="I280" s="34"/>
      <c r="J280" s="34"/>
      <c r="K280" s="35"/>
      <c r="L280" s="35"/>
      <c r="M280" s="35"/>
      <c r="N280" s="35"/>
      <c r="O280" s="35"/>
    </row>
    <row r="281" spans="1:15" ht="11.25">
      <c r="A281" s="32" t="s">
        <v>776</v>
      </c>
      <c r="B281" s="32" t="s">
        <v>210</v>
      </c>
      <c r="C281" s="32" t="s">
        <v>183</v>
      </c>
      <c r="D281" s="32"/>
      <c r="E281" s="32"/>
      <c r="F281" s="34">
        <v>20594</v>
      </c>
      <c r="G281" s="34">
        <f>SUM(F281*80%)</f>
        <v>16475.2</v>
      </c>
      <c r="H281" s="34">
        <f>SUM(F281*20%)</f>
        <v>4118.8</v>
      </c>
      <c r="I281" s="34"/>
      <c r="J281" s="34"/>
      <c r="K281" s="35" t="s">
        <v>139</v>
      </c>
      <c r="L281" s="35">
        <v>1</v>
      </c>
      <c r="M281" s="35" t="s">
        <v>52</v>
      </c>
      <c r="N281" s="35">
        <v>40</v>
      </c>
      <c r="O281" s="35" t="s">
        <v>51</v>
      </c>
    </row>
    <row r="282" spans="1:15" ht="11.25">
      <c r="A282" s="32"/>
      <c r="B282" s="32"/>
      <c r="C282" s="32"/>
      <c r="D282" s="32"/>
      <c r="E282" s="32"/>
      <c r="F282" s="34"/>
      <c r="G282" s="34"/>
      <c r="H282" s="34"/>
      <c r="I282" s="34"/>
      <c r="J282" s="34"/>
      <c r="K282" s="35"/>
      <c r="L282" s="35"/>
      <c r="M282" s="35"/>
      <c r="N282" s="35"/>
      <c r="O282" s="35"/>
    </row>
    <row r="283" spans="1:15" ht="11.25">
      <c r="A283" s="32"/>
      <c r="B283" s="32"/>
      <c r="C283" s="32"/>
      <c r="D283" s="32"/>
      <c r="E283" s="32"/>
      <c r="F283" s="34"/>
      <c r="G283" s="34"/>
      <c r="H283" s="34"/>
      <c r="I283" s="34"/>
      <c r="J283" s="34"/>
      <c r="K283" s="35"/>
      <c r="L283" s="35"/>
      <c r="M283" s="35"/>
      <c r="N283" s="35"/>
      <c r="O283" s="35"/>
    </row>
    <row r="284" spans="1:15" ht="11.25">
      <c r="A284" s="32" t="s">
        <v>777</v>
      </c>
      <c r="B284" s="32" t="s">
        <v>250</v>
      </c>
      <c r="C284" s="32" t="s">
        <v>248</v>
      </c>
      <c r="D284" s="32"/>
      <c r="E284" s="32"/>
      <c r="F284" s="34">
        <v>18815</v>
      </c>
      <c r="G284" s="34">
        <f>SUM(F284*80%)</f>
        <v>15052</v>
      </c>
      <c r="H284" s="34">
        <f>SUM(F284*20%)</f>
        <v>3763</v>
      </c>
      <c r="I284" s="34"/>
      <c r="J284" s="34"/>
      <c r="K284" s="35" t="s">
        <v>139</v>
      </c>
      <c r="L284" s="35">
        <v>1</v>
      </c>
      <c r="M284" s="35" t="s">
        <v>52</v>
      </c>
      <c r="N284" s="35">
        <v>40</v>
      </c>
      <c r="O284" s="35" t="s">
        <v>51</v>
      </c>
    </row>
    <row r="285" spans="1:15" ht="11.25">
      <c r="A285" s="32"/>
      <c r="B285" s="32"/>
      <c r="C285" s="32"/>
      <c r="D285" s="32"/>
      <c r="E285" s="32"/>
      <c r="F285" s="34"/>
      <c r="G285" s="34"/>
      <c r="H285" s="34"/>
      <c r="I285" s="34"/>
      <c r="J285" s="34"/>
      <c r="K285" s="35"/>
      <c r="L285" s="35"/>
      <c r="M285" s="35"/>
      <c r="N285" s="35"/>
      <c r="O285" s="35"/>
    </row>
    <row r="286" spans="1:15" ht="11.25">
      <c r="A286" s="32"/>
      <c r="B286" s="32"/>
      <c r="C286" s="32"/>
      <c r="D286" s="32"/>
      <c r="E286" s="32"/>
      <c r="F286" s="34"/>
      <c r="G286" s="34"/>
      <c r="H286" s="34"/>
      <c r="I286" s="34"/>
      <c r="J286" s="34"/>
      <c r="K286" s="35"/>
      <c r="L286" s="35"/>
      <c r="M286" s="35"/>
      <c r="N286" s="35"/>
      <c r="O286" s="35"/>
    </row>
    <row r="287" spans="1:15" ht="11.25">
      <c r="A287" s="32" t="s">
        <v>778</v>
      </c>
      <c r="B287" s="32" t="s">
        <v>160</v>
      </c>
      <c r="C287" s="32" t="s">
        <v>297</v>
      </c>
      <c r="D287" s="32"/>
      <c r="E287" s="32"/>
      <c r="F287" s="34">
        <v>20594</v>
      </c>
      <c r="G287" s="34">
        <f>SUM(F287*80%)</f>
        <v>16475.2</v>
      </c>
      <c r="H287" s="34">
        <f>SUM(F287*20%)</f>
        <v>4118.8</v>
      </c>
      <c r="I287" s="34"/>
      <c r="J287" s="34"/>
      <c r="K287" s="35" t="s">
        <v>139</v>
      </c>
      <c r="L287" s="35">
        <v>1</v>
      </c>
      <c r="M287" s="35" t="s">
        <v>52</v>
      </c>
      <c r="N287" s="35">
        <v>40</v>
      </c>
      <c r="O287" s="35" t="s">
        <v>51</v>
      </c>
    </row>
    <row r="288" spans="1:15" ht="11.25">
      <c r="A288" s="32"/>
      <c r="B288" s="32"/>
      <c r="C288" s="32"/>
      <c r="D288" s="32"/>
      <c r="E288" s="32"/>
      <c r="F288" s="34"/>
      <c r="G288" s="34"/>
      <c r="H288" s="34"/>
      <c r="I288" s="34"/>
      <c r="J288" s="34"/>
      <c r="K288" s="35" t="s">
        <v>311</v>
      </c>
      <c r="L288" s="35"/>
      <c r="M288" s="35"/>
      <c r="N288" s="35"/>
      <c r="O288" s="35"/>
    </row>
    <row r="289" spans="1:15" ht="11.25">
      <c r="A289" s="32" t="s">
        <v>779</v>
      </c>
      <c r="B289" s="32" t="s">
        <v>145</v>
      </c>
      <c r="C289" s="32" t="s">
        <v>208</v>
      </c>
      <c r="D289" s="32"/>
      <c r="E289" s="32"/>
      <c r="F289" s="34">
        <v>37500</v>
      </c>
      <c r="G289" s="34">
        <f>SUM(F289*80%)</f>
        <v>30000</v>
      </c>
      <c r="H289" s="34">
        <f>SUM(F289*20%)</f>
        <v>7500</v>
      </c>
      <c r="I289" s="34"/>
      <c r="J289" s="34"/>
      <c r="K289" s="35" t="s">
        <v>128</v>
      </c>
      <c r="L289" s="35">
        <v>5</v>
      </c>
      <c r="M289" s="35"/>
      <c r="N289" s="35"/>
      <c r="O289" s="35"/>
    </row>
    <row r="290" spans="1:15" ht="11.25">
      <c r="A290" s="32"/>
      <c r="B290" s="32"/>
      <c r="C290" s="32"/>
      <c r="D290" s="32"/>
      <c r="E290" s="32"/>
      <c r="F290" s="34"/>
      <c r="G290" s="34"/>
      <c r="H290" s="34"/>
      <c r="I290" s="34"/>
      <c r="J290" s="34"/>
      <c r="K290" s="35"/>
      <c r="L290" s="35"/>
      <c r="M290" s="35"/>
      <c r="N290" s="35"/>
      <c r="O290" s="35"/>
    </row>
    <row r="291" spans="1:15" ht="11.25">
      <c r="A291" s="32"/>
      <c r="B291" s="32"/>
      <c r="C291" s="32"/>
      <c r="D291" s="32"/>
      <c r="E291" s="32"/>
      <c r="F291" s="34"/>
      <c r="G291" s="34"/>
      <c r="H291" s="34"/>
      <c r="I291" s="34"/>
      <c r="J291" s="34"/>
      <c r="K291" s="35"/>
      <c r="L291" s="35"/>
      <c r="M291" s="35"/>
      <c r="N291" s="35"/>
      <c r="O291" s="35"/>
    </row>
    <row r="292" spans="1:15" ht="11.25">
      <c r="A292" s="32" t="s">
        <v>780</v>
      </c>
      <c r="B292" s="32" t="s">
        <v>260</v>
      </c>
      <c r="C292" s="32" t="s">
        <v>38</v>
      </c>
      <c r="D292" s="32"/>
      <c r="E292" s="32"/>
      <c r="F292" s="34">
        <v>37500</v>
      </c>
      <c r="G292" s="34">
        <f>SUM(F292)</f>
        <v>37500</v>
      </c>
      <c r="H292" s="34"/>
      <c r="I292" s="34"/>
      <c r="J292" s="34"/>
      <c r="K292" s="35" t="s">
        <v>128</v>
      </c>
      <c r="L292" s="35">
        <v>5</v>
      </c>
      <c r="M292" s="35"/>
      <c r="N292" s="35"/>
      <c r="O292" s="35" t="s">
        <v>51</v>
      </c>
    </row>
    <row r="293" spans="1:15" ht="11.25">
      <c r="A293" s="38"/>
      <c r="B293" s="38"/>
      <c r="C293" s="38"/>
      <c r="D293" s="38"/>
      <c r="E293" s="38"/>
      <c r="F293" s="41"/>
      <c r="G293" s="41"/>
      <c r="H293" s="41"/>
      <c r="I293" s="41"/>
      <c r="J293" s="41"/>
      <c r="K293" s="42"/>
      <c r="L293" s="42"/>
      <c r="M293" s="42"/>
      <c r="N293" s="42"/>
      <c r="O293" s="42"/>
    </row>
    <row r="294" spans="2:10" ht="11.25">
      <c r="B294" s="51"/>
      <c r="C294" s="51" t="s">
        <v>344</v>
      </c>
      <c r="F294" s="73">
        <f>SUM(F256:F293)</f>
        <v>454622</v>
      </c>
      <c r="G294" s="73">
        <f>SUM(G256:G293)</f>
        <v>378802.60000000003</v>
      </c>
      <c r="H294" s="73">
        <f>SUM(H256:H293)</f>
        <v>75819.40000000001</v>
      </c>
      <c r="I294" s="73"/>
      <c r="J294" s="73"/>
    </row>
    <row r="295" spans="2:10" ht="11.25">
      <c r="B295" s="51"/>
      <c r="C295" s="51" t="s">
        <v>345</v>
      </c>
      <c r="F295" s="74">
        <f>F173+F233+F294</f>
        <v>1064770.3</v>
      </c>
      <c r="G295" s="74">
        <f>G173+G233+G294</f>
        <v>891715.6000000001</v>
      </c>
      <c r="H295" s="74">
        <f>H173+H233+H294</f>
        <v>173054.7</v>
      </c>
      <c r="I295" s="74"/>
      <c r="J295" s="74"/>
    </row>
    <row r="296" spans="2:10" ht="11.25">
      <c r="B296" s="51"/>
      <c r="C296" s="51" t="s">
        <v>346</v>
      </c>
      <c r="F296" s="75"/>
      <c r="G296" s="75"/>
      <c r="H296" s="75"/>
      <c r="I296" s="75"/>
      <c r="J296" s="75"/>
    </row>
    <row r="297" spans="2:10" ht="11.25">
      <c r="B297" s="51"/>
      <c r="C297" s="51"/>
      <c r="F297" s="81"/>
      <c r="G297" s="81"/>
      <c r="H297" s="81"/>
      <c r="I297" s="81"/>
      <c r="J297" s="81"/>
    </row>
    <row r="298" spans="1:11" ht="11.25">
      <c r="A298" s="80"/>
      <c r="B298" s="80"/>
      <c r="K298" s="36" t="s">
        <v>347</v>
      </c>
    </row>
    <row r="299" spans="1:14" ht="11.25">
      <c r="A299" s="79" t="s">
        <v>28</v>
      </c>
      <c r="K299" s="97" t="s">
        <v>79</v>
      </c>
      <c r="L299" s="97"/>
      <c r="M299" s="97"/>
      <c r="N299" s="97"/>
    </row>
    <row r="300" spans="1:14" ht="11.25">
      <c r="A300" s="79" t="s">
        <v>348</v>
      </c>
      <c r="B300" s="79"/>
      <c r="C300" s="79"/>
      <c r="K300" s="97" t="s">
        <v>31</v>
      </c>
      <c r="L300" s="97"/>
      <c r="M300" s="97"/>
      <c r="N300" s="97"/>
    </row>
    <row r="301" spans="1:15" ht="11.25">
      <c r="A301" s="97" t="s">
        <v>33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</row>
    <row r="302" spans="1:15" ht="11.25">
      <c r="A302" s="97" t="s">
        <v>23</v>
      </c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1:15" ht="11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98" t="s">
        <v>24</v>
      </c>
      <c r="N303" s="99"/>
      <c r="O303" s="51"/>
    </row>
    <row r="304" spans="1:15" ht="11.25">
      <c r="A304" s="97" t="s">
        <v>269</v>
      </c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</row>
    <row r="305" spans="1:15" ht="11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ht="11.25">
      <c r="A306" s="97" t="s">
        <v>0</v>
      </c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</row>
    <row r="307" spans="1:15" ht="11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</row>
    <row r="308" spans="1:15" ht="11.25">
      <c r="A308" s="57" t="s">
        <v>32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</row>
    <row r="309" spans="1:15" ht="11.25">
      <c r="A309" s="57" t="s">
        <v>35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</row>
    <row r="310" ht="11.25">
      <c r="A310" s="57" t="s">
        <v>25</v>
      </c>
    </row>
    <row r="311" spans="1:15" ht="12.75" customHeight="1">
      <c r="A311" s="58" t="s">
        <v>14</v>
      </c>
      <c r="B311" s="59" t="s">
        <v>439</v>
      </c>
      <c r="C311" s="60"/>
      <c r="D311" s="58"/>
      <c r="E311" s="60"/>
      <c r="F311" s="58"/>
      <c r="G311" s="61"/>
      <c r="H311" s="61"/>
      <c r="I311" s="61"/>
      <c r="J311" s="60"/>
      <c r="K311" s="100" t="s">
        <v>17</v>
      </c>
      <c r="L311" s="101"/>
      <c r="M311" s="101"/>
      <c r="N311" s="102"/>
      <c r="O311" s="62"/>
    </row>
    <row r="312" spans="1:15" ht="11.25">
      <c r="A312" s="63"/>
      <c r="B312" s="64"/>
      <c r="C312" s="65"/>
      <c r="D312" s="106" t="s">
        <v>15</v>
      </c>
      <c r="E312" s="107"/>
      <c r="F312" s="106" t="s">
        <v>16</v>
      </c>
      <c r="G312" s="108"/>
      <c r="H312" s="108"/>
      <c r="I312" s="108"/>
      <c r="J312" s="107"/>
      <c r="K312" s="103"/>
      <c r="L312" s="104"/>
      <c r="M312" s="104"/>
      <c r="N312" s="105"/>
      <c r="O312" s="66" t="s">
        <v>20</v>
      </c>
    </row>
    <row r="313" spans="1:15" ht="11.25">
      <c r="A313" s="67" t="s">
        <v>446</v>
      </c>
      <c r="B313" s="68"/>
      <c r="C313" s="69"/>
      <c r="D313" s="67"/>
      <c r="E313" s="69"/>
      <c r="F313" s="67"/>
      <c r="G313" s="68"/>
      <c r="H313" s="68"/>
      <c r="I313" s="68"/>
      <c r="J313" s="69"/>
      <c r="K313" s="98" t="s">
        <v>18</v>
      </c>
      <c r="L313" s="99"/>
      <c r="M313" s="98" t="s">
        <v>19</v>
      </c>
      <c r="N313" s="99"/>
      <c r="O313" s="66" t="s">
        <v>21</v>
      </c>
    </row>
    <row r="314" spans="1:15" ht="11.25">
      <c r="A314" s="70"/>
      <c r="B314" s="70"/>
      <c r="C314" s="70"/>
      <c r="D314" s="70" t="s">
        <v>3</v>
      </c>
      <c r="E314" s="70" t="s">
        <v>5</v>
      </c>
      <c r="F314" s="70"/>
      <c r="G314" s="70"/>
      <c r="H314" s="70"/>
      <c r="I314" s="70"/>
      <c r="J314" s="70"/>
      <c r="K314" s="70" t="s">
        <v>10</v>
      </c>
      <c r="L314" s="70"/>
      <c r="M314" s="70"/>
      <c r="N314" s="70"/>
      <c r="O314" s="66" t="s">
        <v>22</v>
      </c>
    </row>
    <row r="315" spans="1:15" ht="11.25">
      <c r="A315" s="71" t="s">
        <v>30</v>
      </c>
      <c r="B315" s="71" t="s">
        <v>1</v>
      </c>
      <c r="C315" s="71" t="s">
        <v>2</v>
      </c>
      <c r="D315" s="71" t="s">
        <v>4</v>
      </c>
      <c r="E315" s="71" t="s">
        <v>4</v>
      </c>
      <c r="F315" s="71" t="s">
        <v>46</v>
      </c>
      <c r="G315" s="71" t="s">
        <v>6</v>
      </c>
      <c r="H315" s="71" t="s">
        <v>8</v>
      </c>
      <c r="I315" s="71" t="s">
        <v>7</v>
      </c>
      <c r="J315" s="71" t="s">
        <v>488</v>
      </c>
      <c r="K315" s="71" t="s">
        <v>11</v>
      </c>
      <c r="L315" s="71" t="s">
        <v>12</v>
      </c>
      <c r="M315" s="71" t="s">
        <v>13</v>
      </c>
      <c r="N315" s="71" t="s">
        <v>12</v>
      </c>
      <c r="O315" s="72"/>
    </row>
    <row r="316" spans="1:15" ht="11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45"/>
    </row>
    <row r="317" spans="1:15" ht="11.25">
      <c r="A317" s="32"/>
      <c r="B317" s="45" t="s">
        <v>69</v>
      </c>
      <c r="C317" s="32"/>
      <c r="D317" s="32"/>
      <c r="E317" s="32"/>
      <c r="F317" s="34"/>
      <c r="G317" s="34"/>
      <c r="H317" s="34"/>
      <c r="I317" s="34"/>
      <c r="J317" s="34"/>
      <c r="K317" s="35"/>
      <c r="L317" s="35"/>
      <c r="M317" s="35"/>
      <c r="N317" s="35"/>
      <c r="O317" s="35"/>
    </row>
    <row r="318" spans="1:15" ht="11.25">
      <c r="A318" s="32" t="s">
        <v>781</v>
      </c>
      <c r="B318" s="32" t="s">
        <v>349</v>
      </c>
      <c r="C318" s="32" t="s">
        <v>166</v>
      </c>
      <c r="D318" s="32"/>
      <c r="E318" s="32"/>
      <c r="F318" s="34">
        <v>9064.3</v>
      </c>
      <c r="G318" s="34">
        <f>SUM(F318)</f>
        <v>9064.3</v>
      </c>
      <c r="H318" s="34"/>
      <c r="I318" s="34"/>
      <c r="J318" s="34"/>
      <c r="K318" s="35" t="s">
        <v>275</v>
      </c>
      <c r="L318" s="35">
        <v>6</v>
      </c>
      <c r="M318" s="35" t="s">
        <v>52</v>
      </c>
      <c r="N318" s="35">
        <v>80</v>
      </c>
      <c r="O318" s="35" t="s">
        <v>51</v>
      </c>
    </row>
    <row r="319" spans="1:15" ht="11.25">
      <c r="A319" s="32"/>
      <c r="B319" s="32"/>
      <c r="C319" s="32"/>
      <c r="D319" s="32"/>
      <c r="E319" s="32"/>
      <c r="F319" s="34"/>
      <c r="G319" s="34"/>
      <c r="H319" s="34"/>
      <c r="I319" s="34"/>
      <c r="J319" s="34"/>
      <c r="K319" s="35" t="s">
        <v>276</v>
      </c>
      <c r="L319" s="35">
        <v>7</v>
      </c>
      <c r="M319" s="35"/>
      <c r="N319" s="35"/>
      <c r="O319" s="35"/>
    </row>
    <row r="320" spans="1:15" ht="11.25">
      <c r="A320" s="32"/>
      <c r="B320" s="32"/>
      <c r="C320" s="32"/>
      <c r="D320" s="32"/>
      <c r="E320" s="32"/>
      <c r="F320" s="34"/>
      <c r="G320" s="34"/>
      <c r="H320" s="34"/>
      <c r="I320" s="34"/>
      <c r="J320" s="34"/>
      <c r="K320" s="35"/>
      <c r="L320" s="35"/>
      <c r="M320" s="35"/>
      <c r="N320" s="35"/>
      <c r="O320" s="35"/>
    </row>
    <row r="321" spans="1:15" ht="11.25">
      <c r="A321" s="32" t="s">
        <v>782</v>
      </c>
      <c r="B321" s="32" t="s">
        <v>219</v>
      </c>
      <c r="C321" s="32" t="s">
        <v>350</v>
      </c>
      <c r="D321" s="32"/>
      <c r="E321" s="32"/>
      <c r="F321" s="34">
        <v>36110</v>
      </c>
      <c r="G321" s="34">
        <f>SUM(F321*80%)</f>
        <v>28888</v>
      </c>
      <c r="H321" s="34">
        <f>SUM(F321*20%)</f>
        <v>7222</v>
      </c>
      <c r="I321" s="34"/>
      <c r="J321" s="34"/>
      <c r="K321" s="35" t="s">
        <v>139</v>
      </c>
      <c r="L321" s="35">
        <v>2</v>
      </c>
      <c r="M321" s="35" t="s">
        <v>279</v>
      </c>
      <c r="N321" s="35">
        <v>80</v>
      </c>
      <c r="O321" s="35" t="s">
        <v>51</v>
      </c>
    </row>
    <row r="322" spans="1:15" ht="11.25">
      <c r="A322" s="32"/>
      <c r="B322" s="32"/>
      <c r="C322" s="32"/>
      <c r="D322" s="32"/>
      <c r="E322" s="32"/>
      <c r="F322" s="34"/>
      <c r="G322" s="34"/>
      <c r="H322" s="34"/>
      <c r="I322" s="34"/>
      <c r="J322" s="34"/>
      <c r="K322" s="35" t="s">
        <v>312</v>
      </c>
      <c r="L322" s="35"/>
      <c r="M322" s="35"/>
      <c r="N322" s="35"/>
      <c r="O322" s="35"/>
    </row>
    <row r="323" spans="1:15" ht="11.25">
      <c r="A323" s="32"/>
      <c r="B323" s="32"/>
      <c r="C323" s="32"/>
      <c r="D323" s="32"/>
      <c r="E323" s="32"/>
      <c r="F323" s="34"/>
      <c r="G323" s="34"/>
      <c r="H323" s="34"/>
      <c r="I323" s="34"/>
      <c r="J323" s="34"/>
      <c r="K323" s="35"/>
      <c r="L323" s="35"/>
      <c r="M323" s="35"/>
      <c r="N323" s="35"/>
      <c r="O323" s="35"/>
    </row>
    <row r="324" spans="1:15" ht="11.25">
      <c r="A324" s="32" t="s">
        <v>783</v>
      </c>
      <c r="B324" s="32" t="s">
        <v>351</v>
      </c>
      <c r="C324" s="32" t="s">
        <v>36</v>
      </c>
      <c r="D324" s="32"/>
      <c r="E324" s="32"/>
      <c r="F324" s="34">
        <v>18055</v>
      </c>
      <c r="G324" s="34">
        <f>SUM(F324*80%)</f>
        <v>14444</v>
      </c>
      <c r="H324" s="34">
        <f>SUM(F324*20%)</f>
        <v>3611</v>
      </c>
      <c r="I324" s="34"/>
      <c r="J324" s="34"/>
      <c r="K324" s="35" t="s">
        <v>139</v>
      </c>
      <c r="L324" s="35">
        <v>1</v>
      </c>
      <c r="M324" s="35" t="s">
        <v>279</v>
      </c>
      <c r="N324" s="35">
        <v>80</v>
      </c>
      <c r="O324" s="35" t="s">
        <v>51</v>
      </c>
    </row>
    <row r="325" spans="1:15" ht="11.25">
      <c r="A325" s="32"/>
      <c r="B325" s="32"/>
      <c r="C325" s="32"/>
      <c r="D325" s="32"/>
      <c r="E325" s="32"/>
      <c r="F325" s="34"/>
      <c r="G325" s="34"/>
      <c r="H325" s="34"/>
      <c r="I325" s="34"/>
      <c r="J325" s="34"/>
      <c r="K325" s="35" t="s">
        <v>312</v>
      </c>
      <c r="L325" s="35"/>
      <c r="M325" s="35"/>
      <c r="N325" s="35"/>
      <c r="O325" s="35"/>
    </row>
    <row r="326" spans="1:15" ht="11.25">
      <c r="A326" s="32"/>
      <c r="B326" s="32"/>
      <c r="C326" s="32"/>
      <c r="D326" s="32"/>
      <c r="E326" s="32"/>
      <c r="F326" s="34"/>
      <c r="G326" s="34"/>
      <c r="H326" s="34"/>
      <c r="I326" s="34"/>
      <c r="J326" s="34"/>
      <c r="K326" s="35"/>
      <c r="L326" s="35"/>
      <c r="M326" s="35"/>
      <c r="N326" s="35"/>
      <c r="O326" s="35"/>
    </row>
    <row r="327" spans="1:15" ht="11.25">
      <c r="A327" s="32"/>
      <c r="B327" s="32"/>
      <c r="C327" s="32"/>
      <c r="D327" s="32"/>
      <c r="E327" s="32"/>
      <c r="F327" s="34"/>
      <c r="G327" s="34"/>
      <c r="H327" s="34"/>
      <c r="I327" s="34"/>
      <c r="J327" s="34"/>
      <c r="K327" s="35"/>
      <c r="L327" s="35"/>
      <c r="M327" s="35"/>
      <c r="N327" s="35"/>
      <c r="O327" s="35"/>
    </row>
    <row r="328" spans="1:15" ht="11.25">
      <c r="A328" s="32"/>
      <c r="B328" s="32"/>
      <c r="C328" s="32"/>
      <c r="D328" s="32"/>
      <c r="E328" s="32"/>
      <c r="F328" s="34"/>
      <c r="G328" s="34"/>
      <c r="H328" s="34"/>
      <c r="I328" s="34"/>
      <c r="J328" s="34"/>
      <c r="K328" s="35"/>
      <c r="L328" s="35"/>
      <c r="M328" s="35"/>
      <c r="N328" s="35"/>
      <c r="O328" s="35"/>
    </row>
    <row r="329" spans="1:15" ht="11.25">
      <c r="A329" s="32"/>
      <c r="B329" s="32"/>
      <c r="C329" s="32"/>
      <c r="D329" s="32"/>
      <c r="E329" s="32"/>
      <c r="F329" s="34"/>
      <c r="G329" s="34"/>
      <c r="H329" s="34"/>
      <c r="I329" s="34"/>
      <c r="J329" s="34"/>
      <c r="K329" s="35"/>
      <c r="L329" s="35"/>
      <c r="M329" s="35"/>
      <c r="N329" s="35"/>
      <c r="O329" s="35"/>
    </row>
    <row r="330" spans="1:15" ht="11.25">
      <c r="A330" s="32"/>
      <c r="B330" s="32"/>
      <c r="C330" s="32"/>
      <c r="D330" s="32"/>
      <c r="E330" s="32"/>
      <c r="F330" s="34"/>
      <c r="G330" s="34"/>
      <c r="H330" s="34"/>
      <c r="I330" s="34"/>
      <c r="J330" s="34"/>
      <c r="K330" s="35"/>
      <c r="L330" s="35"/>
      <c r="M330" s="35"/>
      <c r="N330" s="35"/>
      <c r="O330" s="35"/>
    </row>
    <row r="331" spans="1:15" ht="11.25">
      <c r="A331" s="32"/>
      <c r="B331" s="32"/>
      <c r="C331" s="32"/>
      <c r="D331" s="32"/>
      <c r="E331" s="32"/>
      <c r="F331" s="34"/>
      <c r="G331" s="34"/>
      <c r="H331" s="34"/>
      <c r="I331" s="34"/>
      <c r="J331" s="34"/>
      <c r="K331" s="35"/>
      <c r="L331" s="35"/>
      <c r="M331" s="35"/>
      <c r="N331" s="35"/>
      <c r="O331" s="35"/>
    </row>
    <row r="332" spans="1:15" ht="11.25">
      <c r="A332" s="32"/>
      <c r="B332" s="32"/>
      <c r="C332" s="32"/>
      <c r="D332" s="32"/>
      <c r="E332" s="32"/>
      <c r="F332" s="34"/>
      <c r="G332" s="34"/>
      <c r="H332" s="34"/>
      <c r="I332" s="34"/>
      <c r="J332" s="34"/>
      <c r="K332" s="35"/>
      <c r="L332" s="35"/>
      <c r="M332" s="35"/>
      <c r="N332" s="35"/>
      <c r="O332" s="35"/>
    </row>
    <row r="333" spans="1:15" ht="11.25">
      <c r="A333" s="32"/>
      <c r="B333" s="32"/>
      <c r="C333" s="32"/>
      <c r="D333" s="32"/>
      <c r="E333" s="32"/>
      <c r="F333" s="34"/>
      <c r="G333" s="34"/>
      <c r="H333" s="34"/>
      <c r="I333" s="34"/>
      <c r="J333" s="34"/>
      <c r="K333" s="35"/>
      <c r="L333" s="35"/>
      <c r="M333" s="35"/>
      <c r="N333" s="35"/>
      <c r="O333" s="35"/>
    </row>
    <row r="334" spans="1:15" ht="11.25">
      <c r="A334" s="32"/>
      <c r="B334" s="32"/>
      <c r="C334" s="32"/>
      <c r="D334" s="32"/>
      <c r="E334" s="32"/>
      <c r="F334" s="34"/>
      <c r="G334" s="34"/>
      <c r="H334" s="34"/>
      <c r="I334" s="34"/>
      <c r="J334" s="34"/>
      <c r="K334" s="35"/>
      <c r="L334" s="35"/>
      <c r="M334" s="35"/>
      <c r="N334" s="35"/>
      <c r="O334" s="35"/>
    </row>
    <row r="335" spans="1:15" ht="11.25">
      <c r="A335" s="32"/>
      <c r="B335" s="32"/>
      <c r="C335" s="32"/>
      <c r="D335" s="32"/>
      <c r="E335" s="32"/>
      <c r="F335" s="34"/>
      <c r="G335" s="34"/>
      <c r="H335" s="34"/>
      <c r="I335" s="34"/>
      <c r="J335" s="34"/>
      <c r="K335" s="35"/>
      <c r="L335" s="35"/>
      <c r="M335" s="35"/>
      <c r="N335" s="35"/>
      <c r="O335" s="35"/>
    </row>
    <row r="336" spans="1:15" ht="11.25">
      <c r="A336" s="32"/>
      <c r="B336" s="32"/>
      <c r="C336" s="32"/>
      <c r="D336" s="32"/>
      <c r="E336" s="32"/>
      <c r="F336" s="34"/>
      <c r="G336" s="34"/>
      <c r="H336" s="34"/>
      <c r="I336" s="34"/>
      <c r="J336" s="34"/>
      <c r="K336" s="35"/>
      <c r="L336" s="35"/>
      <c r="M336" s="35"/>
      <c r="N336" s="35"/>
      <c r="O336" s="35"/>
    </row>
    <row r="337" spans="1:15" ht="11.25">
      <c r="A337" s="32"/>
      <c r="B337" s="32"/>
      <c r="C337" s="32"/>
      <c r="D337" s="32"/>
      <c r="E337" s="32"/>
      <c r="F337" s="34"/>
      <c r="G337" s="34"/>
      <c r="H337" s="34"/>
      <c r="I337" s="34"/>
      <c r="J337" s="34"/>
      <c r="K337" s="35"/>
      <c r="L337" s="35"/>
      <c r="M337" s="35"/>
      <c r="N337" s="35"/>
      <c r="O337" s="35"/>
    </row>
    <row r="338" spans="1:15" ht="11.25">
      <c r="A338" s="32"/>
      <c r="B338" s="32"/>
      <c r="C338" s="32"/>
      <c r="D338" s="32"/>
      <c r="E338" s="32"/>
      <c r="F338" s="34"/>
      <c r="G338" s="34"/>
      <c r="H338" s="34"/>
      <c r="I338" s="34"/>
      <c r="J338" s="34"/>
      <c r="K338" s="35"/>
      <c r="L338" s="35"/>
      <c r="M338" s="35"/>
      <c r="N338" s="35"/>
      <c r="O338" s="35"/>
    </row>
    <row r="339" spans="1:15" ht="11.25">
      <c r="A339" s="32"/>
      <c r="B339" s="32"/>
      <c r="C339" s="32"/>
      <c r="D339" s="32"/>
      <c r="E339" s="32"/>
      <c r="F339" s="34"/>
      <c r="G339" s="34"/>
      <c r="H339" s="34"/>
      <c r="I339" s="34"/>
      <c r="J339" s="34"/>
      <c r="K339" s="35"/>
      <c r="L339" s="35"/>
      <c r="M339" s="35"/>
      <c r="N339" s="35"/>
      <c r="O339" s="35"/>
    </row>
    <row r="340" spans="1:15" ht="11.25">
      <c r="A340" s="32"/>
      <c r="B340" s="32"/>
      <c r="C340" s="32"/>
      <c r="D340" s="32"/>
      <c r="E340" s="32"/>
      <c r="F340" s="34"/>
      <c r="G340" s="34"/>
      <c r="H340" s="34"/>
      <c r="I340" s="34"/>
      <c r="J340" s="34"/>
      <c r="K340" s="35"/>
      <c r="L340" s="35"/>
      <c r="M340" s="35"/>
      <c r="N340" s="35"/>
      <c r="O340" s="35"/>
    </row>
    <row r="341" spans="1:15" ht="11.25">
      <c r="A341" s="32"/>
      <c r="B341" s="32"/>
      <c r="C341" s="32"/>
      <c r="D341" s="32"/>
      <c r="E341" s="32"/>
      <c r="F341" s="34"/>
      <c r="G341" s="34"/>
      <c r="H341" s="34"/>
      <c r="I341" s="34"/>
      <c r="J341" s="34"/>
      <c r="K341" s="35"/>
      <c r="L341" s="35"/>
      <c r="M341" s="35"/>
      <c r="N341" s="35"/>
      <c r="O341" s="35"/>
    </row>
    <row r="342" spans="1:15" ht="11.25">
      <c r="A342" s="32"/>
      <c r="B342" s="32"/>
      <c r="C342" s="32"/>
      <c r="D342" s="32"/>
      <c r="E342" s="32"/>
      <c r="F342" s="34"/>
      <c r="G342" s="34"/>
      <c r="H342" s="34"/>
      <c r="I342" s="34"/>
      <c r="J342" s="34"/>
      <c r="K342" s="35"/>
      <c r="L342" s="35"/>
      <c r="M342" s="35"/>
      <c r="N342" s="35"/>
      <c r="O342" s="35"/>
    </row>
    <row r="343" spans="1:15" ht="11.25">
      <c r="A343" s="32"/>
      <c r="B343" s="32"/>
      <c r="C343" s="32"/>
      <c r="D343" s="32"/>
      <c r="E343" s="32"/>
      <c r="F343" s="34"/>
      <c r="G343" s="34"/>
      <c r="H343" s="34"/>
      <c r="I343" s="34"/>
      <c r="J343" s="34"/>
      <c r="K343" s="35"/>
      <c r="L343" s="35"/>
      <c r="M343" s="35"/>
      <c r="N343" s="35"/>
      <c r="O343" s="35"/>
    </row>
    <row r="344" spans="1:15" ht="11.25">
      <c r="A344" s="32"/>
      <c r="B344" s="32"/>
      <c r="C344" s="32"/>
      <c r="D344" s="32"/>
      <c r="E344" s="32"/>
      <c r="F344" s="34"/>
      <c r="G344" s="34"/>
      <c r="H344" s="34"/>
      <c r="I344" s="34"/>
      <c r="J344" s="34"/>
      <c r="K344" s="35"/>
      <c r="L344" s="35"/>
      <c r="M344" s="35"/>
      <c r="N344" s="35"/>
      <c r="O344" s="35"/>
    </row>
    <row r="345" spans="1:15" ht="11.25">
      <c r="A345" s="32"/>
      <c r="B345" s="32"/>
      <c r="C345" s="32"/>
      <c r="D345" s="32"/>
      <c r="E345" s="32"/>
      <c r="F345" s="34"/>
      <c r="G345" s="34"/>
      <c r="H345" s="34"/>
      <c r="I345" s="34"/>
      <c r="J345" s="34"/>
      <c r="K345" s="35"/>
      <c r="L345" s="35"/>
      <c r="M345" s="35"/>
      <c r="N345" s="35"/>
      <c r="O345" s="35"/>
    </row>
    <row r="346" spans="1:15" ht="11.25">
      <c r="A346" s="32"/>
      <c r="B346" s="32"/>
      <c r="C346" s="32"/>
      <c r="D346" s="32"/>
      <c r="E346" s="32"/>
      <c r="F346" s="34"/>
      <c r="G346" s="34"/>
      <c r="H346" s="34"/>
      <c r="I346" s="34"/>
      <c r="J346" s="34"/>
      <c r="K346" s="35"/>
      <c r="L346" s="35"/>
      <c r="M346" s="35"/>
      <c r="N346" s="35"/>
      <c r="O346" s="35"/>
    </row>
    <row r="347" spans="1:15" ht="11.25">
      <c r="A347" s="32"/>
      <c r="B347" s="32"/>
      <c r="C347" s="32"/>
      <c r="D347" s="32"/>
      <c r="E347" s="32"/>
      <c r="F347" s="34"/>
      <c r="G347" s="34"/>
      <c r="H347" s="34"/>
      <c r="I347" s="34"/>
      <c r="J347" s="34"/>
      <c r="K347" s="35"/>
      <c r="L347" s="35"/>
      <c r="M347" s="35"/>
      <c r="N347" s="35"/>
      <c r="O347" s="35"/>
    </row>
    <row r="348" spans="1:15" ht="11.25">
      <c r="A348" s="32"/>
      <c r="B348" s="32"/>
      <c r="C348" s="32"/>
      <c r="D348" s="32"/>
      <c r="E348" s="32"/>
      <c r="F348" s="34"/>
      <c r="G348" s="34"/>
      <c r="H348" s="34"/>
      <c r="I348" s="34"/>
      <c r="J348" s="34"/>
      <c r="K348" s="35"/>
      <c r="L348" s="35"/>
      <c r="M348" s="35"/>
      <c r="N348" s="35"/>
      <c r="O348" s="35"/>
    </row>
    <row r="349" spans="1:15" ht="11.25">
      <c r="A349" s="32"/>
      <c r="B349" s="32"/>
      <c r="C349" s="32"/>
      <c r="D349" s="32"/>
      <c r="E349" s="32"/>
      <c r="F349" s="34"/>
      <c r="G349" s="34"/>
      <c r="H349" s="34"/>
      <c r="I349" s="34"/>
      <c r="J349" s="34"/>
      <c r="K349" s="35"/>
      <c r="L349" s="35"/>
      <c r="M349" s="35"/>
      <c r="N349" s="35"/>
      <c r="O349" s="35"/>
    </row>
    <row r="350" spans="1:15" ht="11.25">
      <c r="A350" s="32"/>
      <c r="B350" s="32"/>
      <c r="C350" s="32"/>
      <c r="D350" s="32"/>
      <c r="E350" s="32"/>
      <c r="F350" s="34"/>
      <c r="G350" s="34"/>
      <c r="H350" s="34"/>
      <c r="I350" s="34"/>
      <c r="J350" s="34"/>
      <c r="K350" s="35"/>
      <c r="L350" s="35"/>
      <c r="M350" s="35"/>
      <c r="N350" s="35"/>
      <c r="O350" s="35"/>
    </row>
    <row r="351" spans="1:15" ht="11.25">
      <c r="A351" s="38"/>
      <c r="B351" s="38"/>
      <c r="C351" s="38"/>
      <c r="D351" s="38"/>
      <c r="E351" s="38"/>
      <c r="F351" s="41"/>
      <c r="G351" s="41"/>
      <c r="H351" s="41"/>
      <c r="I351" s="41"/>
      <c r="J351" s="41"/>
      <c r="K351" s="42"/>
      <c r="L351" s="42"/>
      <c r="M351" s="42"/>
      <c r="N351" s="42"/>
      <c r="O351" s="42"/>
    </row>
    <row r="352" spans="2:10" ht="11.25">
      <c r="B352" s="51"/>
      <c r="C352" s="51" t="s">
        <v>34</v>
      </c>
      <c r="F352" s="73">
        <f>SUM(F316:F351)</f>
        <v>63229.3</v>
      </c>
      <c r="G352" s="73">
        <f>SUM(G316:G351)</f>
        <v>52396.3</v>
      </c>
      <c r="H352" s="73">
        <f>SUM(H316:H351)</f>
        <v>10833</v>
      </c>
      <c r="I352" s="73"/>
      <c r="J352" s="73"/>
    </row>
    <row r="353" spans="2:10" ht="11.25">
      <c r="B353" s="51"/>
      <c r="C353" s="51" t="s">
        <v>26</v>
      </c>
      <c r="F353" s="74">
        <f>SUM(F352)</f>
        <v>63229.3</v>
      </c>
      <c r="G353" s="74">
        <f>SUM(G352)</f>
        <v>52396.3</v>
      </c>
      <c r="H353" s="74">
        <f>SUM(H352)</f>
        <v>10833</v>
      </c>
      <c r="I353" s="73"/>
      <c r="J353" s="73"/>
    </row>
    <row r="354" spans="2:10" ht="11.25">
      <c r="B354" s="51"/>
      <c r="C354" s="51" t="s">
        <v>27</v>
      </c>
      <c r="F354" s="75"/>
      <c r="G354" s="75"/>
      <c r="H354" s="75"/>
      <c r="I354" s="75"/>
      <c r="J354" s="75"/>
    </row>
    <row r="355" spans="2:10" ht="11.25">
      <c r="B355" s="51"/>
      <c r="C355" s="51"/>
      <c r="F355" s="81"/>
      <c r="G355" s="81"/>
      <c r="H355" s="81"/>
      <c r="I355" s="81"/>
      <c r="J355" s="81"/>
    </row>
    <row r="356" spans="2:10" ht="11.25">
      <c r="B356" s="51"/>
      <c r="C356" s="51"/>
      <c r="F356" s="81"/>
      <c r="G356" s="81"/>
      <c r="H356" s="81"/>
      <c r="I356" s="81"/>
      <c r="J356" s="81"/>
    </row>
    <row r="357" spans="2:10" ht="11.25">
      <c r="B357" s="51"/>
      <c r="C357" s="51"/>
      <c r="F357" s="81"/>
      <c r="G357" s="81"/>
      <c r="H357" s="81"/>
      <c r="I357" s="81"/>
      <c r="J357" s="81"/>
    </row>
    <row r="358" spans="1:14" ht="11.25">
      <c r="A358" s="36" t="s">
        <v>355</v>
      </c>
      <c r="K358" s="97" t="s">
        <v>326</v>
      </c>
      <c r="L358" s="97"/>
      <c r="M358" s="97"/>
      <c r="N358" s="97"/>
    </row>
    <row r="359" spans="1:14" ht="11.25">
      <c r="A359" s="79" t="s">
        <v>356</v>
      </c>
      <c r="B359" s="79"/>
      <c r="C359" s="79"/>
      <c r="D359" s="79"/>
      <c r="K359" s="97" t="s">
        <v>79</v>
      </c>
      <c r="L359" s="97"/>
      <c r="M359" s="97"/>
      <c r="N359" s="97"/>
    </row>
    <row r="360" spans="1:14" ht="11.25">
      <c r="A360" s="79" t="s">
        <v>335</v>
      </c>
      <c r="B360" s="79"/>
      <c r="C360" s="79"/>
      <c r="D360" s="79"/>
      <c r="K360" s="97" t="s">
        <v>31</v>
      </c>
      <c r="L360" s="97"/>
      <c r="M360" s="97"/>
      <c r="N360" s="97"/>
    </row>
    <row r="361" spans="1:15" ht="11.25">
      <c r="A361" s="97" t="s">
        <v>33</v>
      </c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1:15" ht="11.25">
      <c r="A362" s="97" t="s">
        <v>23</v>
      </c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11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98" t="s">
        <v>24</v>
      </c>
      <c r="N363" s="99"/>
      <c r="O363" s="51"/>
    </row>
    <row r="364" spans="1:15" ht="11.25">
      <c r="A364" s="97" t="s">
        <v>269</v>
      </c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1:15" ht="11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1:15" ht="11.25">
      <c r="A366" s="97" t="s">
        <v>0</v>
      </c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1:15" ht="11.2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</row>
    <row r="368" spans="1:15" ht="11.25">
      <c r="A368" s="57" t="s">
        <v>32</v>
      </c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</row>
    <row r="369" spans="1:15" ht="11.25">
      <c r="A369" s="57" t="s">
        <v>35</v>
      </c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</row>
    <row r="370" ht="11.25">
      <c r="A370" s="57" t="s">
        <v>25</v>
      </c>
    </row>
    <row r="371" spans="1:15" ht="11.25">
      <c r="A371" s="58" t="s">
        <v>14</v>
      </c>
      <c r="B371" s="59" t="s">
        <v>439</v>
      </c>
      <c r="C371" s="60"/>
      <c r="D371" s="58"/>
      <c r="E371" s="60"/>
      <c r="F371" s="58"/>
      <c r="G371" s="61"/>
      <c r="H371" s="61"/>
      <c r="I371" s="61"/>
      <c r="J371" s="60"/>
      <c r="K371" s="100" t="s">
        <v>17</v>
      </c>
      <c r="L371" s="101"/>
      <c r="M371" s="101"/>
      <c r="N371" s="102"/>
      <c r="O371" s="62"/>
    </row>
    <row r="372" spans="1:15" ht="11.25">
      <c r="A372" s="63"/>
      <c r="B372" s="64"/>
      <c r="C372" s="65"/>
      <c r="D372" s="106" t="s">
        <v>15</v>
      </c>
      <c r="E372" s="107"/>
      <c r="F372" s="106" t="s">
        <v>16</v>
      </c>
      <c r="G372" s="108"/>
      <c r="H372" s="108"/>
      <c r="I372" s="108"/>
      <c r="J372" s="107"/>
      <c r="K372" s="103"/>
      <c r="L372" s="104"/>
      <c r="M372" s="104"/>
      <c r="N372" s="105"/>
      <c r="O372" s="66" t="s">
        <v>20</v>
      </c>
    </row>
    <row r="373" spans="1:15" ht="11.25">
      <c r="A373" s="67" t="s">
        <v>446</v>
      </c>
      <c r="B373" s="68"/>
      <c r="C373" s="69"/>
      <c r="D373" s="67"/>
      <c r="E373" s="69"/>
      <c r="F373" s="67"/>
      <c r="G373" s="68"/>
      <c r="H373" s="68"/>
      <c r="I373" s="68"/>
      <c r="J373" s="69"/>
      <c r="K373" s="98" t="s">
        <v>18</v>
      </c>
      <c r="L373" s="99"/>
      <c r="M373" s="98" t="s">
        <v>19</v>
      </c>
      <c r="N373" s="99"/>
      <c r="O373" s="66" t="s">
        <v>21</v>
      </c>
    </row>
    <row r="374" spans="1:15" ht="11.25">
      <c r="A374" s="70"/>
      <c r="B374" s="70"/>
      <c r="C374" s="70"/>
      <c r="D374" s="70" t="s">
        <v>3</v>
      </c>
      <c r="E374" s="70" t="s">
        <v>5</v>
      </c>
      <c r="F374" s="70"/>
      <c r="G374" s="70"/>
      <c r="H374" s="70"/>
      <c r="I374" s="70"/>
      <c r="J374" s="70"/>
      <c r="K374" s="70" t="s">
        <v>10</v>
      </c>
      <c r="L374" s="70"/>
      <c r="M374" s="70"/>
      <c r="N374" s="70"/>
      <c r="O374" s="66" t="s">
        <v>22</v>
      </c>
    </row>
    <row r="375" spans="1:15" ht="11.25">
      <c r="A375" s="71" t="s">
        <v>30</v>
      </c>
      <c r="B375" s="71" t="s">
        <v>1</v>
      </c>
      <c r="C375" s="71" t="s">
        <v>2</v>
      </c>
      <c r="D375" s="71" t="s">
        <v>4</v>
      </c>
      <c r="E375" s="71" t="s">
        <v>4</v>
      </c>
      <c r="F375" s="71" t="s">
        <v>46</v>
      </c>
      <c r="G375" s="71" t="s">
        <v>6</v>
      </c>
      <c r="H375" s="71" t="s">
        <v>8</v>
      </c>
      <c r="I375" s="71" t="s">
        <v>7</v>
      </c>
      <c r="J375" s="71" t="s">
        <v>488</v>
      </c>
      <c r="K375" s="71" t="s">
        <v>11</v>
      </c>
      <c r="L375" s="71" t="s">
        <v>12</v>
      </c>
      <c r="M375" s="71" t="s">
        <v>13</v>
      </c>
      <c r="N375" s="71" t="s">
        <v>12</v>
      </c>
      <c r="O375" s="72"/>
    </row>
    <row r="376" spans="1:15" ht="11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40"/>
      <c r="L376" s="40"/>
      <c r="M376" s="40"/>
      <c r="N376" s="40"/>
      <c r="O376" s="40"/>
    </row>
    <row r="377" spans="1:15" ht="11.25">
      <c r="A377" s="32"/>
      <c r="B377" s="45" t="s">
        <v>445</v>
      </c>
      <c r="C377" s="32"/>
      <c r="D377" s="32"/>
      <c r="E377" s="32"/>
      <c r="F377" s="32"/>
      <c r="G377" s="32"/>
      <c r="H377" s="32"/>
      <c r="I377" s="32"/>
      <c r="J377" s="32"/>
      <c r="K377" s="35"/>
      <c r="L377" s="35"/>
      <c r="M377" s="35"/>
      <c r="N377" s="35"/>
      <c r="O377" s="35"/>
    </row>
    <row r="378" spans="1:15" ht="11.25">
      <c r="A378" s="32" t="s">
        <v>784</v>
      </c>
      <c r="B378" s="32" t="s">
        <v>353</v>
      </c>
      <c r="C378" s="32" t="s">
        <v>39</v>
      </c>
      <c r="D378" s="32"/>
      <c r="E378" s="32"/>
      <c r="F378" s="34">
        <v>6000</v>
      </c>
      <c r="G378" s="34">
        <f>SUM(F378*80%)</f>
        <v>4800</v>
      </c>
      <c r="H378" s="34">
        <f>SUM(F378*20%)</f>
        <v>1200</v>
      </c>
      <c r="I378" s="34"/>
      <c r="J378" s="34"/>
      <c r="K378" s="35" t="s">
        <v>354</v>
      </c>
      <c r="L378" s="35">
        <v>1</v>
      </c>
      <c r="M378" s="35" t="s">
        <v>279</v>
      </c>
      <c r="N378" s="35">
        <v>60</v>
      </c>
      <c r="O378" s="35" t="s">
        <v>51</v>
      </c>
    </row>
    <row r="379" spans="1:15" ht="11.25">
      <c r="A379" s="32"/>
      <c r="B379" s="32"/>
      <c r="C379" s="32"/>
      <c r="D379" s="32"/>
      <c r="E379" s="32"/>
      <c r="F379" s="34"/>
      <c r="G379" s="34"/>
      <c r="H379" s="34"/>
      <c r="I379" s="34"/>
      <c r="J379" s="34"/>
      <c r="K379" s="35"/>
      <c r="L379" s="35"/>
      <c r="M379" s="35"/>
      <c r="N379" s="35"/>
      <c r="O379" s="35"/>
    </row>
    <row r="380" spans="1:15" ht="11.25">
      <c r="A380" s="32"/>
      <c r="B380" s="45"/>
      <c r="C380" s="32"/>
      <c r="D380" s="32"/>
      <c r="E380" s="32"/>
      <c r="F380" s="32"/>
      <c r="G380" s="32"/>
      <c r="H380" s="32"/>
      <c r="I380" s="32"/>
      <c r="J380" s="32"/>
      <c r="K380" s="35"/>
      <c r="L380" s="35"/>
      <c r="M380" s="35"/>
      <c r="N380" s="35"/>
      <c r="O380" s="35"/>
    </row>
    <row r="381" spans="1:15" ht="11.25">
      <c r="A381" s="32" t="s">
        <v>785</v>
      </c>
      <c r="B381" s="32" t="s">
        <v>357</v>
      </c>
      <c r="C381" s="32" t="s">
        <v>358</v>
      </c>
      <c r="D381" s="32"/>
      <c r="E381" s="32"/>
      <c r="F381" s="34">
        <v>9064</v>
      </c>
      <c r="G381" s="34">
        <f>SUM(F381)</f>
        <v>9064</v>
      </c>
      <c r="H381" s="34"/>
      <c r="I381" s="34"/>
      <c r="J381" s="34"/>
      <c r="K381" s="35" t="s">
        <v>275</v>
      </c>
      <c r="L381" s="35">
        <v>6</v>
      </c>
      <c r="M381" s="35" t="s">
        <v>279</v>
      </c>
      <c r="N381" s="35">
        <v>13</v>
      </c>
      <c r="O381" s="35" t="s">
        <v>51</v>
      </c>
    </row>
    <row r="382" spans="1:15" ht="11.25">
      <c r="A382" s="32"/>
      <c r="B382" s="32"/>
      <c r="C382" s="32"/>
      <c r="D382" s="32"/>
      <c r="E382" s="32"/>
      <c r="F382" s="34"/>
      <c r="G382" s="34"/>
      <c r="H382" s="34"/>
      <c r="I382" s="34"/>
      <c r="J382" s="34"/>
      <c r="K382" s="35" t="s">
        <v>359</v>
      </c>
      <c r="L382" s="35">
        <v>7</v>
      </c>
      <c r="M382" s="35"/>
      <c r="N382" s="35"/>
      <c r="O382" s="35"/>
    </row>
    <row r="383" spans="1:15" ht="11.25">
      <c r="A383" s="32"/>
      <c r="B383" s="32"/>
      <c r="C383" s="32"/>
      <c r="D383" s="32"/>
      <c r="E383" s="32"/>
      <c r="F383" s="34"/>
      <c r="G383" s="34"/>
      <c r="H383" s="34"/>
      <c r="I383" s="34"/>
      <c r="J383" s="34"/>
      <c r="K383" s="35"/>
      <c r="L383" s="35"/>
      <c r="M383" s="35"/>
      <c r="N383" s="35"/>
      <c r="O383" s="35"/>
    </row>
    <row r="384" spans="1:15" ht="11.25">
      <c r="A384" s="32" t="s">
        <v>786</v>
      </c>
      <c r="B384" s="32" t="s">
        <v>360</v>
      </c>
      <c r="C384" s="32" t="s">
        <v>142</v>
      </c>
      <c r="D384" s="32"/>
      <c r="E384" s="32"/>
      <c r="F384" s="34">
        <v>17469</v>
      </c>
      <c r="G384" s="34">
        <f>SUM(F384)</f>
        <v>17469</v>
      </c>
      <c r="H384" s="34"/>
      <c r="I384" s="34"/>
      <c r="J384" s="34"/>
      <c r="K384" s="35" t="s">
        <v>361</v>
      </c>
      <c r="L384" s="35">
        <v>40</v>
      </c>
      <c r="M384" s="35"/>
      <c r="N384" s="35"/>
      <c r="O384" s="35" t="s">
        <v>51</v>
      </c>
    </row>
    <row r="385" spans="1:15" ht="11.25">
      <c r="A385" s="32"/>
      <c r="B385" s="32"/>
      <c r="C385" s="32"/>
      <c r="D385" s="32"/>
      <c r="E385" s="32"/>
      <c r="F385" s="34"/>
      <c r="G385" s="34"/>
      <c r="H385" s="34"/>
      <c r="I385" s="34"/>
      <c r="J385" s="34"/>
      <c r="K385" s="35"/>
      <c r="L385" s="35"/>
      <c r="M385" s="35"/>
      <c r="N385" s="35"/>
      <c r="O385" s="35"/>
    </row>
    <row r="386" spans="1:15" ht="11.25">
      <c r="A386" s="32"/>
      <c r="B386" s="32"/>
      <c r="C386" s="32"/>
      <c r="D386" s="32"/>
      <c r="E386" s="32"/>
      <c r="F386" s="34"/>
      <c r="G386" s="34"/>
      <c r="H386" s="34"/>
      <c r="I386" s="34"/>
      <c r="J386" s="34"/>
      <c r="K386" s="35"/>
      <c r="L386" s="35"/>
      <c r="M386" s="35"/>
      <c r="N386" s="35"/>
      <c r="O386" s="35"/>
    </row>
    <row r="387" spans="1:15" ht="11.25">
      <c r="A387" s="32" t="s">
        <v>787</v>
      </c>
      <c r="B387" s="32" t="s">
        <v>362</v>
      </c>
      <c r="C387" s="32" t="s">
        <v>363</v>
      </c>
      <c r="D387" s="32"/>
      <c r="E387" s="32"/>
      <c r="F387" s="34">
        <v>1691</v>
      </c>
      <c r="G387" s="34">
        <f>SUM(F387)</f>
        <v>1691</v>
      </c>
      <c r="H387" s="34"/>
      <c r="I387" s="34"/>
      <c r="J387" s="34"/>
      <c r="K387" s="35" t="s">
        <v>364</v>
      </c>
      <c r="L387" s="35">
        <v>3</v>
      </c>
      <c r="M387" s="35"/>
      <c r="N387" s="35"/>
      <c r="O387" s="35" t="s">
        <v>51</v>
      </c>
    </row>
    <row r="388" spans="1:15" ht="11.25">
      <c r="A388" s="32"/>
      <c r="B388" s="32"/>
      <c r="C388" s="32"/>
      <c r="D388" s="32"/>
      <c r="E388" s="32"/>
      <c r="F388" s="34"/>
      <c r="G388" s="34"/>
      <c r="H388" s="34"/>
      <c r="I388" s="34"/>
      <c r="J388" s="34"/>
      <c r="K388" s="35"/>
      <c r="L388" s="35"/>
      <c r="M388" s="35"/>
      <c r="N388" s="35"/>
      <c r="O388" s="35"/>
    </row>
    <row r="389" spans="1:15" ht="11.25">
      <c r="A389" s="32"/>
      <c r="B389" s="32"/>
      <c r="C389" s="32"/>
      <c r="D389" s="32"/>
      <c r="E389" s="32"/>
      <c r="F389" s="34"/>
      <c r="G389" s="34"/>
      <c r="H389" s="34"/>
      <c r="I389" s="34"/>
      <c r="J389" s="34"/>
      <c r="K389" s="35"/>
      <c r="L389" s="35"/>
      <c r="M389" s="35"/>
      <c r="N389" s="35"/>
      <c r="O389" s="35"/>
    </row>
    <row r="390" spans="1:15" ht="11.25">
      <c r="A390" s="32" t="s">
        <v>788</v>
      </c>
      <c r="B390" s="32" t="s">
        <v>362</v>
      </c>
      <c r="C390" s="32" t="s">
        <v>365</v>
      </c>
      <c r="D390" s="32"/>
      <c r="E390" s="32"/>
      <c r="F390" s="34">
        <v>7486.5</v>
      </c>
      <c r="G390" s="34">
        <f>SUM(F390)</f>
        <v>7486.5</v>
      </c>
      <c r="H390" s="34"/>
      <c r="I390" s="34"/>
      <c r="J390" s="34"/>
      <c r="K390" s="35" t="s">
        <v>361</v>
      </c>
      <c r="L390" s="35">
        <v>30</v>
      </c>
      <c r="M390" s="35"/>
      <c r="N390" s="35"/>
      <c r="O390" s="35" t="s">
        <v>51</v>
      </c>
    </row>
    <row r="391" spans="1:15" ht="11.25">
      <c r="A391" s="32"/>
      <c r="B391" s="32"/>
      <c r="C391" s="32"/>
      <c r="D391" s="32"/>
      <c r="E391" s="32"/>
      <c r="F391" s="34"/>
      <c r="G391" s="34"/>
      <c r="H391" s="34"/>
      <c r="I391" s="34"/>
      <c r="J391" s="34"/>
      <c r="K391" s="35"/>
      <c r="L391" s="35"/>
      <c r="M391" s="35"/>
      <c r="N391" s="35"/>
      <c r="O391" s="35"/>
    </row>
    <row r="392" spans="1:15" ht="11.25">
      <c r="A392" s="32"/>
      <c r="B392" s="32"/>
      <c r="C392" s="32"/>
      <c r="D392" s="32"/>
      <c r="E392" s="32"/>
      <c r="F392" s="34"/>
      <c r="G392" s="34"/>
      <c r="H392" s="34"/>
      <c r="I392" s="34"/>
      <c r="J392" s="34"/>
      <c r="K392" s="35"/>
      <c r="L392" s="35"/>
      <c r="M392" s="35"/>
      <c r="N392" s="35"/>
      <c r="O392" s="35"/>
    </row>
    <row r="393" spans="1:15" ht="11.25">
      <c r="A393" s="32" t="s">
        <v>791</v>
      </c>
      <c r="B393" s="32" t="s">
        <v>366</v>
      </c>
      <c r="C393" s="32" t="s">
        <v>36</v>
      </c>
      <c r="D393" s="32"/>
      <c r="E393" s="32"/>
      <c r="F393" s="34">
        <v>5635</v>
      </c>
      <c r="G393" s="34">
        <f>SUM(F393)</f>
        <v>5635</v>
      </c>
      <c r="H393" s="34"/>
      <c r="I393" s="34"/>
      <c r="J393" s="34"/>
      <c r="K393" s="35" t="s">
        <v>367</v>
      </c>
      <c r="L393" s="35">
        <v>10</v>
      </c>
      <c r="M393" s="35"/>
      <c r="N393" s="35"/>
      <c r="O393" s="35" t="s">
        <v>51</v>
      </c>
    </row>
    <row r="394" spans="1:15" ht="11.25">
      <c r="A394" s="32"/>
      <c r="B394" s="32" t="s">
        <v>368</v>
      </c>
      <c r="C394" s="32"/>
      <c r="D394" s="32"/>
      <c r="E394" s="32"/>
      <c r="F394" s="34"/>
      <c r="G394" s="34"/>
      <c r="H394" s="34"/>
      <c r="I394" s="34"/>
      <c r="J394" s="34"/>
      <c r="K394" s="35"/>
      <c r="L394" s="35"/>
      <c r="M394" s="35"/>
      <c r="N394" s="35"/>
      <c r="O394" s="35"/>
    </row>
    <row r="395" spans="1:15" ht="11.25">
      <c r="A395" s="32"/>
      <c r="B395" s="32"/>
      <c r="C395" s="32"/>
      <c r="D395" s="32"/>
      <c r="E395" s="32"/>
      <c r="F395" s="34"/>
      <c r="G395" s="34"/>
      <c r="H395" s="34"/>
      <c r="I395" s="34"/>
      <c r="J395" s="34"/>
      <c r="K395" s="35"/>
      <c r="L395" s="35"/>
      <c r="M395" s="35"/>
      <c r="N395" s="35"/>
      <c r="O395" s="35"/>
    </row>
    <row r="396" spans="1:15" ht="11.25">
      <c r="A396" s="32" t="s">
        <v>789</v>
      </c>
      <c r="B396" s="32" t="s">
        <v>369</v>
      </c>
      <c r="C396" s="32" t="s">
        <v>262</v>
      </c>
      <c r="D396" s="32"/>
      <c r="E396" s="32"/>
      <c r="F396" s="34">
        <v>112500</v>
      </c>
      <c r="G396" s="34">
        <f>SUM(F396*80%)</f>
        <v>90000</v>
      </c>
      <c r="H396" s="34">
        <f>SUM(F396*20%)</f>
        <v>22500</v>
      </c>
      <c r="I396" s="34"/>
      <c r="J396" s="34"/>
      <c r="K396" s="35" t="s">
        <v>313</v>
      </c>
      <c r="L396" s="35">
        <v>15</v>
      </c>
      <c r="M396" s="35"/>
      <c r="N396" s="35"/>
      <c r="O396" s="35" t="s">
        <v>51</v>
      </c>
    </row>
    <row r="397" spans="1:15" ht="11.25">
      <c r="A397" s="32"/>
      <c r="B397" s="32"/>
      <c r="C397" s="32"/>
      <c r="D397" s="32"/>
      <c r="E397" s="32"/>
      <c r="F397" s="34"/>
      <c r="G397" s="34"/>
      <c r="H397" s="34"/>
      <c r="I397" s="34"/>
      <c r="J397" s="34"/>
      <c r="K397" s="35"/>
      <c r="L397" s="35"/>
      <c r="M397" s="35"/>
      <c r="N397" s="35"/>
      <c r="O397" s="35"/>
    </row>
    <row r="398" spans="1:15" ht="11.25">
      <c r="A398" s="32"/>
      <c r="B398" s="32"/>
      <c r="C398" s="32"/>
      <c r="D398" s="32"/>
      <c r="E398" s="32"/>
      <c r="F398" s="34"/>
      <c r="G398" s="34"/>
      <c r="H398" s="34"/>
      <c r="I398" s="34"/>
      <c r="J398" s="34"/>
      <c r="K398" s="35"/>
      <c r="L398" s="35"/>
      <c r="M398" s="35"/>
      <c r="N398" s="35"/>
      <c r="O398" s="35"/>
    </row>
    <row r="399" spans="1:15" ht="11.25">
      <c r="A399" s="32" t="s">
        <v>790</v>
      </c>
      <c r="B399" s="32" t="s">
        <v>498</v>
      </c>
      <c r="C399" s="32" t="s">
        <v>36</v>
      </c>
      <c r="D399" s="32"/>
      <c r="E399" s="32"/>
      <c r="F399" s="34">
        <v>6321</v>
      </c>
      <c r="G399" s="34">
        <v>6321</v>
      </c>
      <c r="H399" s="34"/>
      <c r="I399" s="34"/>
      <c r="J399" s="34"/>
      <c r="K399" s="35" t="s">
        <v>275</v>
      </c>
      <c r="L399" s="35">
        <v>6</v>
      </c>
      <c r="M399" s="35" t="s">
        <v>52</v>
      </c>
      <c r="N399" s="35">
        <v>12</v>
      </c>
      <c r="O399" s="35" t="s">
        <v>51</v>
      </c>
    </row>
    <row r="400" spans="1:15" ht="11.25">
      <c r="A400" s="32"/>
      <c r="B400" s="32"/>
      <c r="C400" s="32"/>
      <c r="D400" s="32"/>
      <c r="E400" s="32"/>
      <c r="F400" s="34"/>
      <c r="G400" s="34"/>
      <c r="H400" s="34"/>
      <c r="I400" s="34"/>
      <c r="J400" s="34"/>
      <c r="K400" s="35" t="s">
        <v>276</v>
      </c>
      <c r="L400" s="35">
        <v>6</v>
      </c>
      <c r="M400" s="35"/>
      <c r="N400" s="35"/>
      <c r="O400" s="35"/>
    </row>
    <row r="401" spans="1:15" ht="11.25">
      <c r="A401" s="32"/>
      <c r="B401" s="32"/>
      <c r="C401" s="32"/>
      <c r="D401" s="32"/>
      <c r="E401" s="32"/>
      <c r="F401" s="34"/>
      <c r="G401" s="34"/>
      <c r="H401" s="34"/>
      <c r="I401" s="34"/>
      <c r="J401" s="34"/>
      <c r="K401" s="35"/>
      <c r="L401" s="35"/>
      <c r="M401" s="35"/>
      <c r="N401" s="35"/>
      <c r="O401" s="35"/>
    </row>
    <row r="402" spans="1:15" ht="11.25">
      <c r="A402" s="32" t="s">
        <v>792</v>
      </c>
      <c r="B402" s="32" t="s">
        <v>140</v>
      </c>
      <c r="C402" s="32" t="s">
        <v>39</v>
      </c>
      <c r="D402" s="32"/>
      <c r="E402" s="32"/>
      <c r="F402" s="34">
        <v>41802.5</v>
      </c>
      <c r="G402" s="34">
        <f>SUM(F402*80%)</f>
        <v>33442</v>
      </c>
      <c r="H402" s="34">
        <f>SUM(F402*20%)</f>
        <v>8360.5</v>
      </c>
      <c r="I402" s="34"/>
      <c r="J402" s="34"/>
      <c r="K402" s="35" t="s">
        <v>312</v>
      </c>
      <c r="L402" s="35">
        <v>80</v>
      </c>
      <c r="M402" s="35" t="s">
        <v>279</v>
      </c>
      <c r="N402" s="35">
        <v>80</v>
      </c>
      <c r="O402" s="35" t="s">
        <v>51</v>
      </c>
    </row>
    <row r="403" spans="1:15" ht="11.25">
      <c r="A403" s="32"/>
      <c r="B403" s="32"/>
      <c r="C403" s="32"/>
      <c r="D403" s="32"/>
      <c r="E403" s="32"/>
      <c r="F403" s="34"/>
      <c r="G403" s="34"/>
      <c r="H403" s="34"/>
      <c r="I403" s="34"/>
      <c r="J403" s="34"/>
      <c r="K403" s="35" t="s">
        <v>339</v>
      </c>
      <c r="L403" s="35">
        <v>7</v>
      </c>
      <c r="M403" s="35"/>
      <c r="N403" s="35"/>
      <c r="O403" s="35"/>
    </row>
    <row r="404" spans="1:15" ht="11.25">
      <c r="A404" s="32"/>
      <c r="B404" s="32"/>
      <c r="C404" s="32"/>
      <c r="D404" s="32"/>
      <c r="E404" s="32"/>
      <c r="F404" s="34"/>
      <c r="G404" s="34"/>
      <c r="H404" s="34"/>
      <c r="I404" s="34"/>
      <c r="J404" s="34"/>
      <c r="K404" s="35"/>
      <c r="L404" s="35"/>
      <c r="M404" s="35"/>
      <c r="N404" s="35"/>
      <c r="O404" s="35"/>
    </row>
    <row r="405" spans="1:15" ht="11.25">
      <c r="A405" s="32" t="s">
        <v>793</v>
      </c>
      <c r="B405" s="32" t="s">
        <v>370</v>
      </c>
      <c r="C405" s="32" t="s">
        <v>198</v>
      </c>
      <c r="D405" s="32"/>
      <c r="E405" s="32"/>
      <c r="F405" s="34">
        <v>27388</v>
      </c>
      <c r="G405" s="34">
        <f>SUM(F405*80%)</f>
        <v>21910.4</v>
      </c>
      <c r="H405" s="34">
        <f>SUM(F405*20%)</f>
        <v>5477.6</v>
      </c>
      <c r="I405" s="34"/>
      <c r="J405" s="34"/>
      <c r="K405" s="35" t="s">
        <v>313</v>
      </c>
      <c r="L405" s="35">
        <v>3</v>
      </c>
      <c r="M405" s="35"/>
      <c r="N405" s="35"/>
      <c r="O405" s="35" t="s">
        <v>51</v>
      </c>
    </row>
    <row r="406" spans="1:15" ht="11.25">
      <c r="A406" s="32"/>
      <c r="B406" s="32"/>
      <c r="C406" s="32"/>
      <c r="D406" s="32"/>
      <c r="E406" s="32"/>
      <c r="F406" s="34"/>
      <c r="G406" s="34"/>
      <c r="H406" s="34"/>
      <c r="I406" s="34"/>
      <c r="J406" s="34"/>
      <c r="K406" s="35" t="s">
        <v>352</v>
      </c>
      <c r="L406" s="35">
        <v>5</v>
      </c>
      <c r="M406" s="35"/>
      <c r="N406" s="35"/>
      <c r="O406" s="35"/>
    </row>
    <row r="407" spans="1:15" ht="11.25">
      <c r="A407" s="32"/>
      <c r="B407" s="32"/>
      <c r="C407" s="32"/>
      <c r="D407" s="32"/>
      <c r="E407" s="32"/>
      <c r="F407" s="34"/>
      <c r="G407" s="34"/>
      <c r="H407" s="34"/>
      <c r="I407" s="34"/>
      <c r="J407" s="34"/>
      <c r="K407" s="35" t="s">
        <v>371</v>
      </c>
      <c r="L407" s="35">
        <v>10</v>
      </c>
      <c r="M407" s="35"/>
      <c r="N407" s="35"/>
      <c r="O407" s="35"/>
    </row>
    <row r="408" spans="1:15" ht="11.25">
      <c r="A408" s="32"/>
      <c r="B408" s="32"/>
      <c r="C408" s="32"/>
      <c r="D408" s="32"/>
      <c r="E408" s="32"/>
      <c r="F408" s="34"/>
      <c r="G408" s="34"/>
      <c r="H408" s="34"/>
      <c r="I408" s="34"/>
      <c r="J408" s="34"/>
      <c r="K408" s="35"/>
      <c r="L408" s="35"/>
      <c r="M408" s="35"/>
      <c r="N408" s="35"/>
      <c r="O408" s="35"/>
    </row>
    <row r="409" spans="1:15" ht="11.25">
      <c r="A409" s="32" t="s">
        <v>794</v>
      </c>
      <c r="B409" s="32" t="s">
        <v>362</v>
      </c>
      <c r="C409" s="32" t="s">
        <v>377</v>
      </c>
      <c r="D409" s="32"/>
      <c r="E409" s="32"/>
      <c r="F409" s="34">
        <v>17469</v>
      </c>
      <c r="G409" s="34">
        <f>SUM(F409)</f>
        <v>17469</v>
      </c>
      <c r="H409" s="34"/>
      <c r="I409" s="34"/>
      <c r="J409" s="34"/>
      <c r="K409" s="35" t="s">
        <v>371</v>
      </c>
      <c r="L409" s="35">
        <v>70</v>
      </c>
      <c r="M409" s="35" t="s">
        <v>378</v>
      </c>
      <c r="N409" s="35">
        <v>70</v>
      </c>
      <c r="O409" s="35" t="s">
        <v>51</v>
      </c>
    </row>
    <row r="410" spans="1:15" ht="11.25">
      <c r="A410" s="32"/>
      <c r="B410" s="32"/>
      <c r="C410" s="32"/>
      <c r="D410" s="32"/>
      <c r="E410" s="32"/>
      <c r="F410" s="34"/>
      <c r="G410" s="34"/>
      <c r="H410" s="34"/>
      <c r="I410" s="34"/>
      <c r="J410" s="34"/>
      <c r="K410" s="35"/>
      <c r="L410" s="35"/>
      <c r="M410" s="35"/>
      <c r="N410" s="35"/>
      <c r="O410" s="35"/>
    </row>
    <row r="411" spans="1:15" ht="11.25">
      <c r="A411" s="32"/>
      <c r="B411" s="32"/>
      <c r="C411" s="32"/>
      <c r="D411" s="32"/>
      <c r="E411" s="32"/>
      <c r="F411" s="34"/>
      <c r="G411" s="34"/>
      <c r="H411" s="34"/>
      <c r="I411" s="34"/>
      <c r="J411" s="34"/>
      <c r="K411" s="35"/>
      <c r="L411" s="35"/>
      <c r="M411" s="35"/>
      <c r="N411" s="35"/>
      <c r="O411" s="35"/>
    </row>
    <row r="412" spans="1:15" ht="11.25">
      <c r="A412" s="38"/>
      <c r="B412" s="38"/>
      <c r="C412" s="38"/>
      <c r="D412" s="38"/>
      <c r="E412" s="38"/>
      <c r="F412" s="41"/>
      <c r="G412" s="41"/>
      <c r="H412" s="41"/>
      <c r="I412" s="41"/>
      <c r="J412" s="41"/>
      <c r="K412" s="42"/>
      <c r="L412" s="42"/>
      <c r="M412" s="42"/>
      <c r="N412" s="42"/>
      <c r="O412" s="42"/>
    </row>
    <row r="413" spans="2:10" ht="11.25">
      <c r="B413" s="51"/>
      <c r="C413" s="51" t="s">
        <v>290</v>
      </c>
      <c r="F413" s="73">
        <f>SUM(F376:F412)</f>
        <v>252826</v>
      </c>
      <c r="G413" s="73">
        <f>SUM(G376:G412)</f>
        <v>215287.9</v>
      </c>
      <c r="H413" s="73">
        <f>SUM(H376:H412)</f>
        <v>37538.1</v>
      </c>
      <c r="I413" s="73"/>
      <c r="J413" s="73"/>
    </row>
    <row r="414" spans="2:10" ht="11.25">
      <c r="B414" s="51"/>
      <c r="C414" s="51" t="s">
        <v>291</v>
      </c>
      <c r="F414" s="74"/>
      <c r="G414" s="74"/>
      <c r="H414" s="74"/>
      <c r="I414" s="73"/>
      <c r="J414" s="73"/>
    </row>
    <row r="415" spans="2:10" ht="11.25">
      <c r="B415" s="51"/>
      <c r="C415" s="51" t="s">
        <v>292</v>
      </c>
      <c r="F415" s="75"/>
      <c r="G415" s="75"/>
      <c r="H415" s="75"/>
      <c r="I415" s="75"/>
      <c r="J415" s="75"/>
    </row>
    <row r="418" spans="1:11" ht="11.25">
      <c r="A418" s="36" t="s">
        <v>373</v>
      </c>
      <c r="K418" s="36" t="s">
        <v>374</v>
      </c>
    </row>
    <row r="419" spans="1:14" ht="11.25">
      <c r="A419" s="79" t="s">
        <v>356</v>
      </c>
      <c r="K419" s="44" t="s">
        <v>375</v>
      </c>
      <c r="L419" s="44"/>
      <c r="M419" s="44"/>
      <c r="N419" s="44"/>
    </row>
    <row r="420" spans="1:14" ht="11.25">
      <c r="A420" s="79" t="s">
        <v>376</v>
      </c>
      <c r="B420" s="79"/>
      <c r="C420" s="79"/>
      <c r="D420" s="79"/>
      <c r="K420" s="97" t="s">
        <v>31</v>
      </c>
      <c r="L420" s="97"/>
      <c r="M420" s="97"/>
      <c r="N420" s="97"/>
    </row>
    <row r="421" spans="1:15" ht="11.25">
      <c r="A421" s="97" t="s">
        <v>33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11.25">
      <c r="A422" s="97" t="s">
        <v>23</v>
      </c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11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98" t="s">
        <v>24</v>
      </c>
      <c r="N423" s="99"/>
      <c r="O423" s="51"/>
    </row>
    <row r="424" spans="1:15" ht="11.25">
      <c r="A424" s="97" t="s">
        <v>269</v>
      </c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11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1:15" ht="11.25">
      <c r="A426" s="97" t="s">
        <v>0</v>
      </c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11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</row>
    <row r="428" spans="1:15" ht="11.25">
      <c r="A428" s="57" t="s">
        <v>32</v>
      </c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</row>
    <row r="429" spans="1:15" ht="11.25">
      <c r="A429" s="57" t="s">
        <v>35</v>
      </c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</row>
    <row r="430" ht="11.25">
      <c r="A430" s="57" t="s">
        <v>25</v>
      </c>
    </row>
    <row r="431" spans="1:15" ht="11.25">
      <c r="A431" s="58" t="s">
        <v>14</v>
      </c>
      <c r="B431" s="59" t="s">
        <v>439</v>
      </c>
      <c r="C431" s="60"/>
      <c r="D431" s="58"/>
      <c r="E431" s="60"/>
      <c r="F431" s="58"/>
      <c r="G431" s="61"/>
      <c r="H431" s="61"/>
      <c r="I431" s="61"/>
      <c r="J431" s="60"/>
      <c r="K431" s="100" t="s">
        <v>17</v>
      </c>
      <c r="L431" s="101"/>
      <c r="M431" s="101"/>
      <c r="N431" s="102"/>
      <c r="O431" s="62"/>
    </row>
    <row r="432" spans="1:15" ht="11.25">
      <c r="A432" s="63"/>
      <c r="B432" s="64"/>
      <c r="C432" s="65"/>
      <c r="D432" s="106" t="s">
        <v>15</v>
      </c>
      <c r="E432" s="107"/>
      <c r="F432" s="106" t="s">
        <v>16</v>
      </c>
      <c r="G432" s="108"/>
      <c r="H432" s="108"/>
      <c r="I432" s="108"/>
      <c r="J432" s="107"/>
      <c r="K432" s="103"/>
      <c r="L432" s="104"/>
      <c r="M432" s="104"/>
      <c r="N432" s="105"/>
      <c r="O432" s="66" t="s">
        <v>20</v>
      </c>
    </row>
    <row r="433" spans="1:15" ht="11.25">
      <c r="A433" s="67" t="s">
        <v>446</v>
      </c>
      <c r="B433" s="68"/>
      <c r="C433" s="69"/>
      <c r="D433" s="67"/>
      <c r="E433" s="69"/>
      <c r="F433" s="67"/>
      <c r="G433" s="68"/>
      <c r="H433" s="68"/>
      <c r="I433" s="68"/>
      <c r="J433" s="69"/>
      <c r="K433" s="98" t="s">
        <v>18</v>
      </c>
      <c r="L433" s="99"/>
      <c r="M433" s="98" t="s">
        <v>19</v>
      </c>
      <c r="N433" s="99"/>
      <c r="O433" s="66" t="s">
        <v>21</v>
      </c>
    </row>
    <row r="434" spans="1:15" ht="11.25">
      <c r="A434" s="70"/>
      <c r="B434" s="70"/>
      <c r="C434" s="70"/>
      <c r="D434" s="70" t="s">
        <v>3</v>
      </c>
      <c r="E434" s="70" t="s">
        <v>5</v>
      </c>
      <c r="F434" s="70"/>
      <c r="G434" s="70"/>
      <c r="H434" s="70"/>
      <c r="I434" s="70"/>
      <c r="J434" s="70"/>
      <c r="K434" s="70" t="s">
        <v>10</v>
      </c>
      <c r="L434" s="70"/>
      <c r="M434" s="70"/>
      <c r="N434" s="70"/>
      <c r="O434" s="66" t="s">
        <v>22</v>
      </c>
    </row>
    <row r="435" spans="1:15" ht="11.25">
      <c r="A435" s="71" t="s">
        <v>30</v>
      </c>
      <c r="B435" s="71" t="s">
        <v>1</v>
      </c>
      <c r="C435" s="71" t="s">
        <v>2</v>
      </c>
      <c r="D435" s="71" t="s">
        <v>4</v>
      </c>
      <c r="E435" s="71" t="s">
        <v>4</v>
      </c>
      <c r="F435" s="71" t="s">
        <v>46</v>
      </c>
      <c r="G435" s="71" t="s">
        <v>6</v>
      </c>
      <c r="H435" s="71" t="s">
        <v>8</v>
      </c>
      <c r="I435" s="71" t="s">
        <v>7</v>
      </c>
      <c r="J435" s="71" t="s">
        <v>488</v>
      </c>
      <c r="K435" s="71" t="s">
        <v>11</v>
      </c>
      <c r="L435" s="71" t="s">
        <v>12</v>
      </c>
      <c r="M435" s="71" t="s">
        <v>13</v>
      </c>
      <c r="N435" s="71" t="s">
        <v>12</v>
      </c>
      <c r="O435" s="72"/>
    </row>
    <row r="436" spans="1:15" ht="11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40"/>
      <c r="L436" s="40"/>
      <c r="M436" s="40"/>
      <c r="N436" s="40"/>
      <c r="O436" s="40"/>
    </row>
    <row r="437" spans="1:15" ht="11.25">
      <c r="A437" s="32" t="s">
        <v>795</v>
      </c>
      <c r="B437" s="32" t="s">
        <v>357</v>
      </c>
      <c r="C437" s="32" t="s">
        <v>39</v>
      </c>
      <c r="D437" s="32"/>
      <c r="E437" s="32"/>
      <c r="F437" s="34">
        <v>17250</v>
      </c>
      <c r="G437" s="34">
        <f>SUM(F437*80%)</f>
        <v>13800</v>
      </c>
      <c r="H437" s="34">
        <f>SUM(F437*20%)</f>
        <v>3450</v>
      </c>
      <c r="I437" s="34"/>
      <c r="J437" s="34"/>
      <c r="K437" s="35" t="s">
        <v>372</v>
      </c>
      <c r="L437" s="35">
        <v>12</v>
      </c>
      <c r="M437" s="35" t="s">
        <v>279</v>
      </c>
      <c r="N437" s="35"/>
      <c r="O437" s="35" t="s">
        <v>51</v>
      </c>
    </row>
    <row r="438" spans="1:15" ht="11.25">
      <c r="A438" s="32"/>
      <c r="B438" s="32"/>
      <c r="C438" s="32"/>
      <c r="D438" s="32"/>
      <c r="E438" s="32"/>
      <c r="F438" s="34"/>
      <c r="G438" s="34"/>
      <c r="H438" s="34"/>
      <c r="I438" s="34"/>
      <c r="J438" s="34"/>
      <c r="K438" s="35"/>
      <c r="L438" s="35"/>
      <c r="M438" s="35"/>
      <c r="N438" s="35"/>
      <c r="O438" s="35"/>
    </row>
    <row r="439" spans="1:15" ht="11.25">
      <c r="A439" s="32"/>
      <c r="B439" s="32"/>
      <c r="C439" s="32"/>
      <c r="D439" s="32"/>
      <c r="E439" s="32"/>
      <c r="F439" s="34"/>
      <c r="G439" s="34"/>
      <c r="H439" s="34"/>
      <c r="I439" s="34"/>
      <c r="J439" s="34"/>
      <c r="K439" s="35"/>
      <c r="L439" s="35"/>
      <c r="M439" s="35"/>
      <c r="N439" s="35"/>
      <c r="O439" s="35"/>
    </row>
    <row r="440" spans="1:15" ht="11.25">
      <c r="A440" s="32" t="s">
        <v>796</v>
      </c>
      <c r="B440" s="32" t="s">
        <v>357</v>
      </c>
      <c r="C440" s="32" t="s">
        <v>36</v>
      </c>
      <c r="D440" s="32"/>
      <c r="E440" s="32"/>
      <c r="F440" s="34">
        <v>75000</v>
      </c>
      <c r="G440" s="34">
        <f>SUM(F440*80%)</f>
        <v>60000</v>
      </c>
      <c r="H440" s="34">
        <f>SUM(F440*20%)</f>
        <v>15000</v>
      </c>
      <c r="I440" s="34"/>
      <c r="J440" s="34"/>
      <c r="K440" s="35" t="s">
        <v>128</v>
      </c>
      <c r="L440" s="35">
        <v>10</v>
      </c>
      <c r="M440" s="35"/>
      <c r="N440" s="35"/>
      <c r="O440" s="35" t="s">
        <v>51</v>
      </c>
    </row>
    <row r="441" spans="1:15" ht="11.25">
      <c r="A441" s="32"/>
      <c r="B441" s="32"/>
      <c r="C441" s="32"/>
      <c r="D441" s="32"/>
      <c r="E441" s="32"/>
      <c r="F441" s="34"/>
      <c r="G441" s="34"/>
      <c r="H441" s="34"/>
      <c r="I441" s="34"/>
      <c r="J441" s="34"/>
      <c r="K441" s="35"/>
      <c r="L441" s="35"/>
      <c r="M441" s="35"/>
      <c r="N441" s="35"/>
      <c r="O441" s="35"/>
    </row>
    <row r="442" spans="1:15" ht="11.25">
      <c r="A442" s="32"/>
      <c r="B442" s="32"/>
      <c r="C442" s="32"/>
      <c r="D442" s="32"/>
      <c r="E442" s="32"/>
      <c r="F442" s="34"/>
      <c r="G442" s="34"/>
      <c r="H442" s="34"/>
      <c r="I442" s="34"/>
      <c r="J442" s="34"/>
      <c r="K442" s="35"/>
      <c r="L442" s="35"/>
      <c r="M442" s="35"/>
      <c r="N442" s="35"/>
      <c r="O442" s="35"/>
    </row>
    <row r="443" spans="1:15" ht="11.25">
      <c r="A443" s="32" t="s">
        <v>797</v>
      </c>
      <c r="B443" s="32" t="s">
        <v>505</v>
      </c>
      <c r="C443" s="32" t="s">
        <v>36</v>
      </c>
      <c r="D443" s="32"/>
      <c r="E443" s="32"/>
      <c r="F443" s="34">
        <v>15000</v>
      </c>
      <c r="G443" s="34">
        <f>SUM(F443)</f>
        <v>15000</v>
      </c>
      <c r="H443" s="34"/>
      <c r="I443" s="34"/>
      <c r="J443" s="34"/>
      <c r="K443" s="35" t="s">
        <v>313</v>
      </c>
      <c r="L443" s="35">
        <v>2</v>
      </c>
      <c r="M443" s="35" t="s">
        <v>52</v>
      </c>
      <c r="N443" s="35"/>
      <c r="O443" s="35" t="s">
        <v>51</v>
      </c>
    </row>
    <row r="444" spans="1:15" ht="11.25">
      <c r="A444" s="32"/>
      <c r="B444" s="32"/>
      <c r="C444" s="32"/>
      <c r="D444" s="32"/>
      <c r="E444" s="32"/>
      <c r="F444" s="34"/>
      <c r="G444" s="34"/>
      <c r="H444" s="34"/>
      <c r="I444" s="34"/>
      <c r="J444" s="34"/>
      <c r="K444" s="35"/>
      <c r="L444" s="35"/>
      <c r="M444" s="35"/>
      <c r="N444" s="35"/>
      <c r="O444" s="35"/>
    </row>
    <row r="445" spans="1:15" ht="11.25">
      <c r="A445" s="32"/>
      <c r="B445" s="32"/>
      <c r="C445" s="32"/>
      <c r="D445" s="32"/>
      <c r="E445" s="32"/>
      <c r="F445" s="34"/>
      <c r="G445" s="34"/>
      <c r="H445" s="34"/>
      <c r="I445" s="34"/>
      <c r="J445" s="34"/>
      <c r="K445" s="35"/>
      <c r="L445" s="35"/>
      <c r="M445" s="35"/>
      <c r="N445" s="35"/>
      <c r="O445" s="35"/>
    </row>
    <row r="446" spans="1:15" ht="11.25">
      <c r="A446" s="32"/>
      <c r="B446" s="32"/>
      <c r="C446" s="32"/>
      <c r="D446" s="32"/>
      <c r="E446" s="32"/>
      <c r="F446" s="34"/>
      <c r="G446" s="34"/>
      <c r="H446" s="34"/>
      <c r="I446" s="34"/>
      <c r="J446" s="34"/>
      <c r="K446" s="35"/>
      <c r="L446" s="35"/>
      <c r="M446" s="35"/>
      <c r="N446" s="35"/>
      <c r="O446" s="35"/>
    </row>
    <row r="447" spans="1:15" ht="11.25">
      <c r="A447" s="32"/>
      <c r="B447" s="32"/>
      <c r="C447" s="32"/>
      <c r="D447" s="32"/>
      <c r="E447" s="32"/>
      <c r="F447" s="34"/>
      <c r="G447" s="34"/>
      <c r="H447" s="34"/>
      <c r="I447" s="34"/>
      <c r="J447" s="34"/>
      <c r="K447" s="35"/>
      <c r="L447" s="35"/>
      <c r="M447" s="35"/>
      <c r="N447" s="35"/>
      <c r="O447" s="35"/>
    </row>
    <row r="448" spans="1:15" ht="11.25">
      <c r="A448" s="32"/>
      <c r="B448" s="32"/>
      <c r="C448" s="32"/>
      <c r="D448" s="32"/>
      <c r="E448" s="32"/>
      <c r="F448" s="34"/>
      <c r="G448" s="34"/>
      <c r="H448" s="34"/>
      <c r="I448" s="34"/>
      <c r="J448" s="34"/>
      <c r="K448" s="35"/>
      <c r="L448" s="35"/>
      <c r="M448" s="35"/>
      <c r="N448" s="35"/>
      <c r="O448" s="35"/>
    </row>
    <row r="449" spans="1:15" ht="11.25">
      <c r="A449" s="32"/>
      <c r="B449" s="32"/>
      <c r="C449" s="32"/>
      <c r="D449" s="32"/>
      <c r="E449" s="32"/>
      <c r="F449" s="34"/>
      <c r="G449" s="34"/>
      <c r="H449" s="34"/>
      <c r="I449" s="34"/>
      <c r="J449" s="34"/>
      <c r="K449" s="35"/>
      <c r="L449" s="35"/>
      <c r="M449" s="35"/>
      <c r="N449" s="35"/>
      <c r="O449" s="35"/>
    </row>
    <row r="450" spans="1:15" ht="11.25">
      <c r="A450" s="32"/>
      <c r="B450" s="32"/>
      <c r="C450" s="32"/>
      <c r="D450" s="32"/>
      <c r="E450" s="32"/>
      <c r="F450" s="34"/>
      <c r="G450" s="34"/>
      <c r="H450" s="34"/>
      <c r="I450" s="34"/>
      <c r="J450" s="34"/>
      <c r="K450" s="35"/>
      <c r="L450" s="35"/>
      <c r="M450" s="35"/>
      <c r="N450" s="35"/>
      <c r="O450" s="35"/>
    </row>
    <row r="451" spans="1:15" ht="11.25">
      <c r="A451" s="32"/>
      <c r="B451" s="32"/>
      <c r="C451" s="32"/>
      <c r="D451" s="32"/>
      <c r="E451" s="32"/>
      <c r="F451" s="34"/>
      <c r="G451" s="34"/>
      <c r="H451" s="34"/>
      <c r="I451" s="34"/>
      <c r="J451" s="34"/>
      <c r="K451" s="35"/>
      <c r="L451" s="35"/>
      <c r="M451" s="35"/>
      <c r="N451" s="35"/>
      <c r="O451" s="35"/>
    </row>
    <row r="452" spans="1:15" ht="11.25">
      <c r="A452" s="32"/>
      <c r="B452" s="32"/>
      <c r="C452" s="32"/>
      <c r="D452" s="32"/>
      <c r="E452" s="32"/>
      <c r="F452" s="34"/>
      <c r="G452" s="34"/>
      <c r="H452" s="34"/>
      <c r="I452" s="34"/>
      <c r="J452" s="34"/>
      <c r="K452" s="35"/>
      <c r="L452" s="35"/>
      <c r="M452" s="35"/>
      <c r="N452" s="35"/>
      <c r="O452" s="35"/>
    </row>
    <row r="453" spans="1:15" ht="11.25">
      <c r="A453" s="32"/>
      <c r="B453" s="32"/>
      <c r="C453" s="32"/>
      <c r="D453" s="32"/>
      <c r="E453" s="32"/>
      <c r="F453" s="34"/>
      <c r="G453" s="34"/>
      <c r="H453" s="34"/>
      <c r="I453" s="34"/>
      <c r="J453" s="34"/>
      <c r="K453" s="35"/>
      <c r="L453" s="35"/>
      <c r="M453" s="35"/>
      <c r="N453" s="35"/>
      <c r="O453" s="35"/>
    </row>
    <row r="454" spans="1:15" ht="11.25">
      <c r="A454" s="32"/>
      <c r="B454" s="32"/>
      <c r="C454" s="32"/>
      <c r="D454" s="32"/>
      <c r="E454" s="32"/>
      <c r="F454" s="34"/>
      <c r="G454" s="34"/>
      <c r="H454" s="34"/>
      <c r="I454" s="34"/>
      <c r="J454" s="34"/>
      <c r="K454" s="35"/>
      <c r="L454" s="35"/>
      <c r="M454" s="35"/>
      <c r="N454" s="35"/>
      <c r="O454" s="35"/>
    </row>
    <row r="455" spans="1:15" ht="11.25">
      <c r="A455" s="32"/>
      <c r="B455" s="32"/>
      <c r="C455" s="32"/>
      <c r="D455" s="32"/>
      <c r="E455" s="32"/>
      <c r="F455" s="34"/>
      <c r="G455" s="34"/>
      <c r="H455" s="34"/>
      <c r="I455" s="34"/>
      <c r="J455" s="34"/>
      <c r="K455" s="35"/>
      <c r="L455" s="35"/>
      <c r="M455" s="35"/>
      <c r="N455" s="35"/>
      <c r="O455" s="35"/>
    </row>
    <row r="456" spans="1:15" ht="11.25">
      <c r="A456" s="32"/>
      <c r="B456" s="32"/>
      <c r="C456" s="32"/>
      <c r="D456" s="32"/>
      <c r="E456" s="32"/>
      <c r="F456" s="34"/>
      <c r="G456" s="34"/>
      <c r="H456" s="34"/>
      <c r="I456" s="34"/>
      <c r="J456" s="34"/>
      <c r="K456" s="35"/>
      <c r="L456" s="35"/>
      <c r="M456" s="35"/>
      <c r="N456" s="35"/>
      <c r="O456" s="35"/>
    </row>
    <row r="457" spans="1:15" ht="11.25">
      <c r="A457" s="32"/>
      <c r="B457" s="32"/>
      <c r="C457" s="32"/>
      <c r="D457" s="32"/>
      <c r="E457" s="32"/>
      <c r="F457" s="34"/>
      <c r="G457" s="34"/>
      <c r="H457" s="34"/>
      <c r="I457" s="34"/>
      <c r="J457" s="34"/>
      <c r="K457" s="35"/>
      <c r="L457" s="35"/>
      <c r="M457" s="35"/>
      <c r="N457" s="35"/>
      <c r="O457" s="35"/>
    </row>
    <row r="458" spans="1:15" ht="11.25">
      <c r="A458" s="32"/>
      <c r="B458" s="32"/>
      <c r="C458" s="32"/>
      <c r="D458" s="32"/>
      <c r="E458" s="32"/>
      <c r="F458" s="34"/>
      <c r="G458" s="34"/>
      <c r="H458" s="34"/>
      <c r="I458" s="34"/>
      <c r="J458" s="34"/>
      <c r="K458" s="35"/>
      <c r="L458" s="35"/>
      <c r="M458" s="35"/>
      <c r="N458" s="35"/>
      <c r="O458" s="35"/>
    </row>
    <row r="459" spans="1:15" ht="11.25">
      <c r="A459" s="32"/>
      <c r="B459" s="32"/>
      <c r="C459" s="32"/>
      <c r="D459" s="32"/>
      <c r="E459" s="32"/>
      <c r="F459" s="34"/>
      <c r="G459" s="34"/>
      <c r="H459" s="34"/>
      <c r="I459" s="34"/>
      <c r="J459" s="34"/>
      <c r="K459" s="35"/>
      <c r="L459" s="35"/>
      <c r="M459" s="35"/>
      <c r="N459" s="35"/>
      <c r="O459" s="35"/>
    </row>
    <row r="460" spans="1:15" ht="11.25">
      <c r="A460" s="32"/>
      <c r="B460" s="32"/>
      <c r="C460" s="32"/>
      <c r="D460" s="32"/>
      <c r="E460" s="32"/>
      <c r="F460" s="34"/>
      <c r="G460" s="34"/>
      <c r="H460" s="34"/>
      <c r="I460" s="34"/>
      <c r="J460" s="34"/>
      <c r="K460" s="35"/>
      <c r="L460" s="35"/>
      <c r="M460" s="35"/>
      <c r="N460" s="35"/>
      <c r="O460" s="35"/>
    </row>
    <row r="461" spans="1:15" ht="11.25">
      <c r="A461" s="32"/>
      <c r="B461" s="32"/>
      <c r="C461" s="32"/>
      <c r="D461" s="32"/>
      <c r="E461" s="32"/>
      <c r="F461" s="34"/>
      <c r="G461" s="34"/>
      <c r="H461" s="34"/>
      <c r="I461" s="34"/>
      <c r="J461" s="34"/>
      <c r="K461" s="35"/>
      <c r="L461" s="35"/>
      <c r="M461" s="35"/>
      <c r="N461" s="35"/>
      <c r="O461" s="35"/>
    </row>
    <row r="462" spans="1:15" ht="11.25">
      <c r="A462" s="32"/>
      <c r="B462" s="32"/>
      <c r="C462" s="32"/>
      <c r="D462" s="32"/>
      <c r="E462" s="32"/>
      <c r="F462" s="34"/>
      <c r="G462" s="34"/>
      <c r="H462" s="34"/>
      <c r="I462" s="34"/>
      <c r="J462" s="34"/>
      <c r="K462" s="35"/>
      <c r="L462" s="35"/>
      <c r="M462" s="35"/>
      <c r="N462" s="35"/>
      <c r="O462" s="35"/>
    </row>
    <row r="463" spans="1:15" ht="11.25">
      <c r="A463" s="32"/>
      <c r="B463" s="32"/>
      <c r="C463" s="32"/>
      <c r="D463" s="32"/>
      <c r="E463" s="32"/>
      <c r="F463" s="34"/>
      <c r="G463" s="34"/>
      <c r="H463" s="34"/>
      <c r="I463" s="34"/>
      <c r="J463" s="34"/>
      <c r="K463" s="35"/>
      <c r="L463" s="35"/>
      <c r="M463" s="35"/>
      <c r="N463" s="35"/>
      <c r="O463" s="35"/>
    </row>
    <row r="464" spans="1:15" ht="11.25">
      <c r="A464" s="32"/>
      <c r="B464" s="32"/>
      <c r="C464" s="32"/>
      <c r="D464" s="32"/>
      <c r="E464" s="32"/>
      <c r="F464" s="34"/>
      <c r="G464" s="34"/>
      <c r="H464" s="34"/>
      <c r="I464" s="34"/>
      <c r="J464" s="34"/>
      <c r="K464" s="35"/>
      <c r="L464" s="35"/>
      <c r="M464" s="35"/>
      <c r="N464" s="35"/>
      <c r="O464" s="35"/>
    </row>
    <row r="465" spans="1:15" ht="11.25">
      <c r="A465" s="32"/>
      <c r="B465" s="32"/>
      <c r="C465" s="32"/>
      <c r="D465" s="32"/>
      <c r="E465" s="32"/>
      <c r="F465" s="34"/>
      <c r="G465" s="34"/>
      <c r="H465" s="34"/>
      <c r="I465" s="34"/>
      <c r="J465" s="34"/>
      <c r="K465" s="35"/>
      <c r="L465" s="35"/>
      <c r="M465" s="35"/>
      <c r="N465" s="35"/>
      <c r="O465" s="35"/>
    </row>
    <row r="466" spans="1:15" ht="11.25">
      <c r="A466" s="32"/>
      <c r="B466" s="32"/>
      <c r="C466" s="32"/>
      <c r="D466" s="32"/>
      <c r="E466" s="32"/>
      <c r="F466" s="34"/>
      <c r="G466" s="34"/>
      <c r="H466" s="34"/>
      <c r="I466" s="34"/>
      <c r="J466" s="34"/>
      <c r="K466" s="35"/>
      <c r="L466" s="35"/>
      <c r="M466" s="35"/>
      <c r="N466" s="35"/>
      <c r="O466" s="35"/>
    </row>
    <row r="467" spans="1:15" ht="11.25">
      <c r="A467" s="32"/>
      <c r="B467" s="32"/>
      <c r="C467" s="32"/>
      <c r="D467" s="32"/>
      <c r="E467" s="32"/>
      <c r="F467" s="34"/>
      <c r="G467" s="34"/>
      <c r="H467" s="34"/>
      <c r="I467" s="34"/>
      <c r="J467" s="34"/>
      <c r="K467" s="35"/>
      <c r="L467" s="35"/>
      <c r="M467" s="35"/>
      <c r="N467" s="35"/>
      <c r="O467" s="35"/>
    </row>
    <row r="468" spans="1:15" ht="11.25">
      <c r="A468" s="32"/>
      <c r="B468" s="32"/>
      <c r="C468" s="32"/>
      <c r="D468" s="32"/>
      <c r="E468" s="32"/>
      <c r="F468" s="34"/>
      <c r="G468" s="34"/>
      <c r="H468" s="34"/>
      <c r="I468" s="34"/>
      <c r="J468" s="34"/>
      <c r="K468" s="35"/>
      <c r="L468" s="35"/>
      <c r="M468" s="35"/>
      <c r="N468" s="35"/>
      <c r="O468" s="35"/>
    </row>
    <row r="469" spans="1:15" ht="11.25">
      <c r="A469" s="32"/>
      <c r="B469" s="32"/>
      <c r="C469" s="32"/>
      <c r="D469" s="32"/>
      <c r="E469" s="32"/>
      <c r="F469" s="34"/>
      <c r="G469" s="34"/>
      <c r="H469" s="34"/>
      <c r="I469" s="34"/>
      <c r="J469" s="34"/>
      <c r="K469" s="35"/>
      <c r="L469" s="35"/>
      <c r="M469" s="35"/>
      <c r="N469" s="35"/>
      <c r="O469" s="35"/>
    </row>
    <row r="470" spans="1:15" ht="11.25">
      <c r="A470" s="38"/>
      <c r="B470" s="38"/>
      <c r="C470" s="38"/>
      <c r="D470" s="38"/>
      <c r="E470" s="38"/>
      <c r="F470" s="41"/>
      <c r="G470" s="41"/>
      <c r="H470" s="41"/>
      <c r="I470" s="41"/>
      <c r="J470" s="41"/>
      <c r="K470" s="42"/>
      <c r="L470" s="42"/>
      <c r="M470" s="42"/>
      <c r="N470" s="42"/>
      <c r="O470" s="42"/>
    </row>
    <row r="471" spans="2:10" ht="11.25">
      <c r="B471" s="51"/>
      <c r="C471" s="51" t="s">
        <v>379</v>
      </c>
      <c r="F471" s="73">
        <f>SUM(F436:F470)</f>
        <v>107250</v>
      </c>
      <c r="G471" s="73">
        <f>SUM(G436:G470)</f>
        <v>88800</v>
      </c>
      <c r="H471" s="73">
        <f>SUM(H436:H470)</f>
        <v>18450</v>
      </c>
      <c r="I471" s="73"/>
      <c r="J471" s="73"/>
    </row>
    <row r="472" spans="2:10" ht="11.25">
      <c r="B472" s="51"/>
      <c r="C472" s="51" t="s">
        <v>380</v>
      </c>
      <c r="F472" s="74">
        <f>F413+F471</f>
        <v>360076</v>
      </c>
      <c r="G472" s="74">
        <f>G413+G471</f>
        <v>304087.9</v>
      </c>
      <c r="H472" s="74">
        <f>H413+H471</f>
        <v>55988.1</v>
      </c>
      <c r="I472" s="73"/>
      <c r="J472" s="73"/>
    </row>
    <row r="473" spans="2:10" ht="11.25">
      <c r="B473" s="51"/>
      <c r="C473" s="51" t="s">
        <v>381</v>
      </c>
      <c r="F473" s="74">
        <f>F115+F295+F353+F472</f>
        <v>1627212.2000000002</v>
      </c>
      <c r="G473" s="74">
        <f>G115+G295+G353+G472</f>
        <v>1359509.08</v>
      </c>
      <c r="H473" s="74">
        <f>H115+H295+H353+H472</f>
        <v>267703.12</v>
      </c>
      <c r="I473" s="74"/>
      <c r="J473" s="74"/>
    </row>
    <row r="477" spans="2:14" ht="11.25">
      <c r="B477" s="36" t="s">
        <v>382</v>
      </c>
      <c r="K477" s="97" t="s">
        <v>383</v>
      </c>
      <c r="L477" s="97"/>
      <c r="M477" s="97"/>
      <c r="N477" s="97"/>
    </row>
    <row r="478" spans="2:14" ht="11.25">
      <c r="B478" s="79" t="s">
        <v>28</v>
      </c>
      <c r="C478" s="79"/>
      <c r="D478" s="79"/>
      <c r="K478" s="97" t="s">
        <v>79</v>
      </c>
      <c r="L478" s="97"/>
      <c r="M478" s="97"/>
      <c r="N478" s="97"/>
    </row>
    <row r="479" spans="2:14" ht="11.25">
      <c r="B479" s="79" t="s">
        <v>384</v>
      </c>
      <c r="C479" s="79"/>
      <c r="D479" s="79"/>
      <c r="K479" s="97" t="s">
        <v>31</v>
      </c>
      <c r="L479" s="97"/>
      <c r="M479" s="97"/>
      <c r="N479" s="97"/>
    </row>
    <row r="480" spans="1:1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</row>
    <row r="481" spans="1:1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</row>
    <row r="482" spans="1:1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</row>
    <row r="483" spans="1:1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</row>
    <row r="484" spans="1:1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</row>
    <row r="485" spans="1:1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</row>
    <row r="486" spans="1:1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</row>
    <row r="487" spans="1:1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</row>
    <row r="488" spans="1:1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</row>
    <row r="489" spans="1:1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1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1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1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1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1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1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  <row r="555" spans="1:15" ht="12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</row>
    <row r="556" spans="1:15" ht="12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</row>
    <row r="557" spans="1:15" ht="12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</row>
    <row r="558" spans="1:15" ht="12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</row>
    <row r="559" spans="1:15" ht="12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</row>
    <row r="560" spans="1:15" ht="12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</row>
    <row r="561" spans="1:15" ht="12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</row>
    <row r="562" spans="1:15" ht="12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</row>
    <row r="563" spans="1:15" ht="12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</row>
    <row r="564" spans="1:15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</row>
    <row r="565" spans="1:15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</row>
    <row r="566" spans="1:15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</row>
    <row r="567" spans="1:15" ht="12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</row>
    <row r="568" spans="1:15" ht="12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</row>
    <row r="569" spans="1:15" ht="12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</row>
    <row r="570" spans="1:15" ht="12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</row>
    <row r="571" spans="1:15" ht="12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</row>
    <row r="572" spans="1:15" ht="12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</row>
    <row r="573" spans="1:15" ht="12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</row>
    <row r="574" spans="1:15" ht="12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</row>
    <row r="575" spans="1:15" ht="12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</row>
    <row r="576" spans="1:15" ht="12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</row>
    <row r="577" spans="1:15" ht="12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</row>
    <row r="578" spans="1:15" ht="12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</row>
    <row r="579" spans="1:15" ht="12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</row>
    <row r="580" spans="1:15" ht="12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</row>
    <row r="581" spans="1:15" ht="12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</row>
    <row r="582" spans="1:15" ht="12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</row>
    <row r="583" spans="1:15" ht="12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</row>
    <row r="584" spans="1:15" ht="12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</row>
    <row r="585" spans="1:15" ht="12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</row>
    <row r="586" spans="1:15" ht="12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</row>
    <row r="587" spans="1:15" ht="12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</row>
    <row r="588" spans="1:15" ht="12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</row>
    <row r="589" spans="1:15" ht="12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</row>
    <row r="590" spans="1:15" ht="12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</row>
    <row r="591" spans="1:15" ht="12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</row>
    <row r="592" spans="1:15" ht="12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</row>
    <row r="593" spans="1:15" ht="12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</row>
    <row r="594" spans="1:15" ht="12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</row>
    <row r="595" spans="1:15" ht="12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</row>
    <row r="596" spans="1:15" ht="12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</row>
    <row r="597" spans="1:15" ht="12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</row>
    <row r="598" spans="1:15" ht="12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</row>
    <row r="599" spans="1:15" ht="12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</row>
    <row r="600" spans="1:15" ht="12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</row>
    <row r="601" spans="1:15" ht="12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</row>
    <row r="602" spans="1:15" ht="12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</row>
    <row r="603" spans="1:15" ht="12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</row>
    <row r="604" spans="1:15" ht="12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</row>
    <row r="605" spans="1:15" ht="12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</row>
    <row r="606" spans="1:15" ht="12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</row>
    <row r="607" spans="1:15" ht="12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</row>
    <row r="608" spans="1:15" ht="12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</row>
    <row r="609" spans="1:15" ht="12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</row>
    <row r="610" spans="1:15" ht="12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</row>
    <row r="611" spans="1:15" ht="12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</row>
    <row r="612" spans="1:15" ht="12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</row>
    <row r="613" spans="1:15" ht="12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</row>
    <row r="614" spans="1:15" ht="12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</row>
    <row r="615" spans="1:15" ht="12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</row>
    <row r="616" spans="1:15" ht="12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</row>
    <row r="617" spans="1:15" ht="12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</row>
    <row r="618" spans="1:15" ht="12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</row>
    <row r="619" spans="1:15" ht="12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</row>
    <row r="620" spans="1:15" ht="12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</row>
    <row r="621" spans="1:15" ht="12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</row>
    <row r="622" spans="1:15" ht="12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</row>
    <row r="623" spans="1:15" ht="12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</row>
    <row r="624" spans="1:15" ht="12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</row>
    <row r="625" spans="1:15" ht="12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</row>
    <row r="626" spans="1:15" ht="12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</row>
    <row r="627" spans="1:15" ht="12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</row>
    <row r="628" spans="1:15" ht="12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</row>
    <row r="629" spans="1:15" ht="12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</row>
    <row r="630" spans="1:15" ht="12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</row>
    <row r="631" spans="1:15" ht="12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</row>
    <row r="632" spans="1:15" ht="12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</row>
    <row r="633" spans="1:15" ht="12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</row>
    <row r="634" spans="1:15" ht="12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</row>
    <row r="635" spans="1:15" ht="12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</row>
    <row r="636" spans="1:15" ht="12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</row>
    <row r="637" spans="1:15" ht="12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</row>
    <row r="638" spans="1:15" ht="12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</row>
    <row r="639" spans="1:15" ht="12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</row>
    <row r="640" spans="1:15" ht="12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</row>
    <row r="641" spans="1:15" ht="12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</row>
    <row r="642" spans="1:15" ht="12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</row>
    <row r="643" spans="1:15" ht="12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</row>
    <row r="644" spans="1:15" ht="12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</row>
    <row r="645" spans="1:15" ht="12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</row>
    <row r="646" spans="1:15" ht="12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</row>
    <row r="647" spans="1:15" ht="12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</row>
    <row r="648" spans="1:15" ht="12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</row>
    <row r="649" spans="1:15" ht="12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</row>
    <row r="650" spans="1:15" ht="12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</row>
    <row r="651" spans="1:15" ht="12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</row>
    <row r="652" spans="1:15" ht="12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</row>
    <row r="653" spans="1:15" ht="12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</row>
    <row r="654" spans="1:15" ht="12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</row>
    <row r="655" spans="1:15" ht="12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</row>
    <row r="656" spans="1:15" ht="12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</row>
    <row r="657" spans="1:15" ht="12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</row>
    <row r="658" spans="1:15" ht="12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</row>
    <row r="659" spans="1:15" ht="12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</row>
    <row r="660" spans="1:15" ht="12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</row>
    <row r="661" spans="1:15" ht="12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</row>
    <row r="662" spans="1:15" ht="12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</row>
    <row r="663" spans="1:15" ht="12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</row>
    <row r="664" spans="1:15" ht="12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</row>
    <row r="665" spans="1:15" ht="12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</row>
    <row r="666" spans="1:15" ht="12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</row>
    <row r="667" spans="1:15" ht="12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</row>
    <row r="668" spans="1:15" ht="12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</row>
    <row r="669" spans="1:15" ht="12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</row>
    <row r="670" spans="1:15" ht="12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</row>
    <row r="671" spans="1:15" ht="12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</row>
    <row r="672" spans="1:15" ht="12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</row>
    <row r="673" spans="1:15" ht="12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</row>
    <row r="674" spans="1:15" ht="12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</row>
    <row r="675" spans="1:15" ht="12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</row>
    <row r="676" spans="1:15" ht="12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</row>
    <row r="677" spans="1:15" ht="12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</row>
    <row r="678" spans="1:15" ht="12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</row>
    <row r="679" spans="1:15" ht="12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</row>
    <row r="680" spans="1:15" ht="12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</row>
    <row r="681" spans="1:15" ht="12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</row>
    <row r="682" spans="1:15" ht="12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</row>
    <row r="683" spans="1:15" ht="12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</row>
    <row r="684" spans="1:15" ht="12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</row>
    <row r="685" spans="1:15" ht="12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</row>
    <row r="686" spans="1:15" ht="12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</row>
    <row r="687" spans="1:15" ht="12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</row>
    <row r="688" spans="1:15" ht="12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</row>
    <row r="689" spans="1:15" ht="12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</row>
    <row r="690" spans="1:15" ht="12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</row>
    <row r="691" spans="1:15" ht="12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</row>
    <row r="692" spans="1:15" ht="12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</row>
    <row r="693" spans="1:15" ht="12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</row>
    <row r="694" spans="1:15" ht="12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</row>
    <row r="695" spans="1:15" ht="12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</row>
    <row r="696" spans="1:15" ht="12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</row>
    <row r="697" spans="1:15" ht="12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</row>
    <row r="698" spans="1:15" ht="12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</row>
    <row r="699" spans="1:15" ht="12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</row>
    <row r="700" spans="1:15" ht="12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</row>
    <row r="701" spans="1:15" ht="12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</row>
    <row r="702" spans="1:15" ht="12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</row>
    <row r="703" spans="1:15" ht="12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</row>
    <row r="704" spans="1:15" ht="12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</row>
    <row r="705" spans="1:15" ht="12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</row>
    <row r="706" spans="1:15" ht="12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</row>
    <row r="707" spans="1:15" ht="12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</row>
    <row r="708" spans="1:15" ht="12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</row>
    <row r="709" spans="1:15" ht="12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</row>
    <row r="710" spans="1:15" ht="12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</row>
    <row r="711" spans="1:15" ht="12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</row>
    <row r="712" spans="1:15" ht="12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</row>
    <row r="713" spans="1:15" ht="12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</row>
    <row r="714" spans="1:15" ht="12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</row>
    <row r="715" spans="1:15" ht="12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</row>
    <row r="716" spans="1:15" ht="12.7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</row>
    <row r="717" spans="1:15" ht="12.7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</row>
    <row r="718" spans="1:15" ht="12.7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</row>
    <row r="719" spans="1:15" ht="12.7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</row>
    <row r="720" spans="1:15" ht="12.7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</row>
    <row r="721" spans="1:15" ht="12.7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</row>
    <row r="722" spans="1:15" ht="12.7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</row>
    <row r="723" spans="1:15" ht="12.7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</row>
    <row r="724" spans="1:15" ht="12.7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</row>
    <row r="725" spans="1:15" ht="12.7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</row>
    <row r="726" spans="1:15" ht="12.7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</row>
    <row r="727" spans="1:15" ht="12.7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</row>
    <row r="728" spans="1:15" ht="12.7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</row>
    <row r="729" spans="1:15" ht="12.7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</row>
    <row r="730" spans="1:15" ht="12.7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</row>
    <row r="731" spans="1:15" ht="12.7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</row>
    <row r="732" spans="1:15" ht="12.7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</row>
    <row r="733" spans="1:15" ht="12.7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</row>
    <row r="734" spans="1:1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</row>
    <row r="735" spans="1:1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</row>
    <row r="736" spans="1:15" ht="12.7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</row>
    <row r="737" spans="1:15" ht="12.7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</row>
    <row r="738" spans="1:15" ht="12.7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</row>
    <row r="739" spans="1:15" ht="12.7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</row>
    <row r="740" spans="1:1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</row>
    <row r="741" spans="1:1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</row>
    <row r="742" spans="1:15" ht="12.7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</row>
    <row r="743" spans="1:15" ht="12.7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</row>
    <row r="744" spans="1:15" ht="12.7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</row>
    <row r="745" spans="1:15" ht="12.7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</row>
    <row r="746" spans="1:15" ht="12.7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</row>
    <row r="747" spans="1:15" ht="12.7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</row>
    <row r="748" spans="1:15" ht="12.7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</row>
    <row r="749" spans="1:15" ht="12.7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</row>
    <row r="750" spans="1:15" ht="12.7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</row>
    <row r="751" spans="1:15" ht="12.7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</row>
    <row r="752" spans="1:15" ht="12.7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</row>
    <row r="753" spans="1:15" ht="12.7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</row>
    <row r="754" spans="1:15" ht="12.7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</row>
    <row r="755" spans="1:15" ht="12.7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</row>
    <row r="756" spans="1:15" ht="12.7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</row>
    <row r="757" spans="1:15" ht="12.7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</row>
    <row r="758" spans="1:15" ht="12.7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</row>
    <row r="759" spans="1:15" ht="12.7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</row>
    <row r="760" spans="1:15" ht="12.7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</row>
    <row r="761" spans="1:15" ht="12.7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</row>
    <row r="762" spans="1:15" ht="12.7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</row>
    <row r="763" spans="1:15" ht="12.7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</row>
    <row r="764" spans="1:15" ht="12.7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</row>
    <row r="765" spans="1:15" ht="12.7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</row>
    <row r="766" spans="1:15" ht="12.7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</row>
    <row r="767" spans="1:15" ht="12.7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</row>
    <row r="768" spans="1:15" ht="12.7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</row>
    <row r="769" spans="1:15" ht="12.7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</row>
    <row r="770" spans="1:15" ht="12.7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</row>
    <row r="771" spans="1:15" ht="12.7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</row>
    <row r="772" spans="1:15" ht="12.7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</row>
    <row r="773" spans="1:15" ht="12.7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</row>
    <row r="774" spans="1:15" ht="12.7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</row>
    <row r="775" spans="1:15" ht="12.7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</row>
    <row r="776" spans="1:15" ht="12.7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</row>
    <row r="777" spans="1:15" ht="12.7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</row>
    <row r="778" spans="1:15" ht="12.7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</row>
    <row r="779" spans="1:15" ht="12.7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</row>
    <row r="780" spans="1:15" ht="12.7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</row>
    <row r="781" spans="1:15" ht="12.7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</row>
    <row r="782" spans="1:15" ht="12.7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</row>
    <row r="783" spans="1:15" ht="12.7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</row>
    <row r="784" spans="1:15" ht="12.7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</row>
    <row r="785" spans="1:15" ht="12.7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</row>
    <row r="786" spans="1:15" ht="12.7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</row>
    <row r="787" spans="1:15" ht="12.7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</row>
    <row r="788" spans="1:15" ht="12.7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</row>
    <row r="789" spans="1:15" ht="12.7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</row>
    <row r="790" spans="1:15" ht="12.7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</row>
    <row r="791" spans="1:15" ht="12.7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</row>
    <row r="792" spans="1:15" ht="12.7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</row>
    <row r="793" spans="1:15" ht="12.7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</row>
    <row r="794" spans="1:15" ht="12.7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</row>
    <row r="795" spans="1:15" ht="12.7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</row>
    <row r="796" spans="1:15" ht="12.7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</row>
    <row r="797" spans="1:15" ht="12.7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</row>
    <row r="798" spans="1:15" ht="12.7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</row>
    <row r="799" spans="1:15" ht="12.7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</row>
    <row r="800" spans="1:15" ht="12.7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</row>
    <row r="801" spans="1:15" ht="12.7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</row>
    <row r="802" spans="1:15" ht="12.7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</row>
    <row r="803" spans="1:15" ht="12.7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</row>
    <row r="804" spans="1:15" ht="12.7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</row>
    <row r="805" spans="1:15" ht="12.7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</row>
    <row r="806" spans="1:15" ht="12.7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</row>
    <row r="807" spans="1:15" ht="12.7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</row>
    <row r="808" spans="1:15" ht="12.7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</row>
    <row r="809" spans="1:15" ht="12.7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</row>
    <row r="810" spans="1:15" ht="12.7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</row>
    <row r="811" spans="1:15" ht="12.7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</row>
    <row r="812" spans="1:15" ht="12.7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</row>
    <row r="813" spans="1:15" ht="12.7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</row>
    <row r="814" spans="1:15" ht="12.7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</row>
    <row r="815" spans="1:15" ht="12.7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</row>
    <row r="816" spans="1:15" ht="12.7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</row>
    <row r="817" spans="1:15" ht="12.7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</row>
    <row r="818" spans="1:15" ht="12.7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</row>
    <row r="819" spans="1:15" ht="12.7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</row>
    <row r="820" spans="1:15" ht="12.7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</row>
    <row r="821" spans="1:15" ht="12.7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</row>
    <row r="822" spans="1:15" ht="12.7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</row>
    <row r="823" spans="1:15" ht="12.7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</row>
    <row r="824" spans="1:15" ht="12.7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</row>
    <row r="825" spans="1:15" ht="12.7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</row>
    <row r="826" spans="1:15" ht="12.7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</row>
    <row r="827" spans="1:15" ht="12.7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</row>
    <row r="828" spans="1:15" ht="12.7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</row>
    <row r="829" spans="1:15" ht="12.7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</row>
    <row r="830" spans="1:15" ht="12.7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</row>
    <row r="831" spans="1:15" ht="12.7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</row>
    <row r="832" spans="1:15" ht="12.7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</row>
    <row r="833" spans="1:15" ht="12.7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</row>
    <row r="834" spans="1:15" ht="12.7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</row>
    <row r="835" spans="1:15" ht="12.7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</row>
    <row r="836" spans="1:15" ht="12.7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</row>
    <row r="837" spans="1:15" ht="12.7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</row>
    <row r="838" spans="1:15" ht="12.7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</row>
    <row r="839" spans="1:15" ht="12.7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</row>
    <row r="840" spans="1:15" ht="12.7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</row>
    <row r="841" spans="1:15" ht="12.7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</row>
    <row r="842" spans="1:15" ht="12.7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</row>
    <row r="843" spans="1:15" ht="12.7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</row>
    <row r="844" spans="1:15" ht="12.7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</row>
    <row r="845" spans="1:15" ht="12.7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</row>
    <row r="846" spans="1:15" ht="12.7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</row>
    <row r="847" spans="1:15" ht="12.7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</row>
    <row r="848" spans="1:15" ht="12.7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</row>
    <row r="849" spans="1:15" ht="12.7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</row>
    <row r="850" spans="1:15" ht="12.7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</row>
    <row r="851" spans="1:15" ht="12.7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</row>
    <row r="852" spans="1:15" ht="12.7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</row>
    <row r="853" spans="1:15" ht="12.7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</row>
    <row r="854" spans="1:15" ht="12.7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</row>
    <row r="855" spans="1:15" ht="12.7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</row>
    <row r="856" spans="1:15" ht="12.7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</row>
    <row r="857" spans="1:15" ht="12.7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</row>
    <row r="858" spans="1:15" ht="12.7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</row>
    <row r="859" spans="1:15" ht="12.7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</row>
    <row r="860" spans="1:15" ht="12.7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</row>
    <row r="861" spans="1:15" ht="12.7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</row>
    <row r="862" spans="1:15" ht="12.7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</row>
    <row r="863" spans="1:15" ht="12.7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</row>
    <row r="864" spans="1:15" ht="12.7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</row>
    <row r="865" spans="1:15" ht="12.7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</row>
    <row r="866" spans="1:15" ht="12.7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</row>
    <row r="867" spans="1:15" ht="12.7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</row>
    <row r="868" spans="1:15" ht="12.7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</row>
    <row r="869" spans="1:15" ht="12.7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</row>
    <row r="870" spans="1:15" ht="12.7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</row>
    <row r="871" spans="1:15" ht="12.7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</row>
    <row r="872" spans="1:15" ht="12.7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</row>
    <row r="873" spans="1:15" ht="12.7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</row>
    <row r="874" spans="1:15" ht="12.7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</row>
    <row r="875" spans="1:15" ht="12.7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</row>
    <row r="876" spans="1:15" ht="12.7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</row>
    <row r="877" spans="1:15" ht="12.7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</row>
    <row r="878" spans="1:15" ht="12.7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</row>
    <row r="879" spans="1:15" ht="12.7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</row>
    <row r="880" spans="1:15" ht="12.7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</row>
    <row r="881" spans="1:15" ht="12.7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</row>
    <row r="882" spans="1:15" ht="12.7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</row>
    <row r="883" spans="1:15" ht="12.7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</row>
    <row r="884" spans="1:15" ht="12.7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</row>
    <row r="885" spans="1:15" ht="12.7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</row>
    <row r="886" spans="1:15" ht="12.7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</row>
    <row r="887" spans="1:15" ht="12.7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</row>
    <row r="888" spans="1:15" ht="12.7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</row>
    <row r="889" spans="1:15" ht="12.7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</row>
    <row r="890" spans="1:15" ht="12.7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</row>
    <row r="891" spans="1:15" ht="12.7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</row>
    <row r="892" spans="1:15" ht="12.7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</row>
    <row r="893" spans="1:15" ht="12.7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</row>
    <row r="894" spans="1:15" ht="12.7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</row>
    <row r="895" spans="1:15" ht="12.7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</row>
    <row r="896" spans="1:15" ht="12.7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</row>
    <row r="897" spans="1:15" ht="12.7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</row>
    <row r="898" spans="1:15" ht="12.7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</row>
    <row r="899" spans="1:15" ht="12.7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</row>
    <row r="900" spans="1:15" ht="12.7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</row>
    <row r="901" spans="1:15" ht="12.7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</row>
    <row r="902" spans="1:15" ht="12.7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</row>
    <row r="903" spans="1:15" ht="12.7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</row>
    <row r="904" spans="1:15" ht="12.7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</row>
    <row r="905" spans="1:15" ht="12.7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</row>
    <row r="906" spans="1:15" ht="12.7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</row>
    <row r="907" spans="1:15" ht="12.7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</row>
    <row r="908" spans="1:15" ht="12.7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</row>
    <row r="909" spans="1:15" ht="12.7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</row>
    <row r="910" spans="1:15" ht="12.7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</row>
    <row r="911" spans="1:15" ht="12.7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</row>
    <row r="912" spans="1:15" ht="12.7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</row>
    <row r="913" spans="1:15" ht="12.7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</row>
    <row r="914" spans="1:15" ht="12.7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</row>
    <row r="915" spans="1:15" ht="12.7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</row>
    <row r="916" spans="1:15" ht="12.7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</row>
    <row r="917" spans="1:15" ht="12.7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</row>
    <row r="918" spans="1:15" ht="12.7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</row>
    <row r="919" spans="1:15" ht="12.7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</row>
    <row r="920" spans="1:15" ht="12.7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</row>
    <row r="921" spans="1:15" ht="12.7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</row>
    <row r="922" spans="1:15" ht="12.7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</row>
    <row r="923" spans="1:15" ht="12.7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</row>
    <row r="924" spans="1:15" ht="12.7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</row>
    <row r="925" spans="1:15" ht="12.7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</row>
    <row r="926" spans="1:15" ht="12.7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</row>
    <row r="927" spans="1:15" ht="12.7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</row>
    <row r="928" spans="1:15" ht="12.7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</row>
    <row r="929" spans="1:15" ht="12.7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</row>
    <row r="930" spans="1:15" ht="12.7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</row>
    <row r="931" spans="1:15" ht="12.7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</row>
    <row r="932" spans="1:15" ht="12.7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</row>
    <row r="933" spans="1:15" ht="12.7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</row>
    <row r="934" spans="1:15" ht="12.7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</row>
    <row r="935" spans="1:15" ht="12.7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</row>
    <row r="936" spans="1:15" ht="12.7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</row>
    <row r="937" spans="1:15" ht="12.7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</row>
    <row r="938" spans="1:15" ht="12.7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</row>
    <row r="939" spans="1:15" ht="12.7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</row>
    <row r="940" spans="1:15" ht="12.7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</row>
    <row r="941" spans="1:15" ht="12.7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</row>
    <row r="942" spans="1:15" ht="12.7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</row>
    <row r="943" spans="1:15" ht="12.7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</row>
    <row r="944" spans="1:15" ht="12.7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</row>
    <row r="945" spans="1:15" ht="12.7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</row>
    <row r="946" spans="1:15" ht="12.7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</row>
    <row r="947" spans="1:15" ht="12.7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</row>
    <row r="948" spans="1:15" ht="12.7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</row>
    <row r="949" spans="1:15" ht="12.7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</row>
    <row r="950" spans="1:15" ht="12.7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</row>
    <row r="951" spans="1:15" ht="12.7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</row>
    <row r="952" spans="1:15" ht="12.7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</row>
    <row r="953" spans="1:15" ht="12.7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</row>
    <row r="954" spans="1:15" ht="12.7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</row>
    <row r="955" spans="1:15" ht="12.7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</row>
    <row r="956" spans="1:15" ht="12.7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</row>
    <row r="957" spans="1:15" ht="12.7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</row>
    <row r="958" spans="1:15" ht="12.7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</row>
    <row r="959" spans="1:15" ht="12.7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</row>
    <row r="960" spans="1:15" ht="12.7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</row>
    <row r="961" spans="1:15" ht="12.7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</row>
    <row r="962" spans="1:15" ht="12.7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</row>
    <row r="963" spans="1:15" ht="12.7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</row>
    <row r="964" spans="1:15" ht="12.7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</row>
    <row r="965" spans="1:15" ht="12.7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</row>
    <row r="966" spans="1:15" ht="12.7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</row>
    <row r="967" spans="1:15" ht="12.7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</row>
    <row r="968" spans="1:15" ht="12.7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</row>
    <row r="969" spans="1:15" ht="12.7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</row>
    <row r="970" spans="1:15" ht="12.7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</row>
    <row r="971" spans="1:15" ht="12.7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</row>
    <row r="972" spans="1:15" ht="12.7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</row>
    <row r="973" spans="1:15" ht="12.7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</row>
    <row r="974" spans="1:15" ht="12.7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</row>
    <row r="975" spans="1:15" ht="12.7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</row>
    <row r="976" spans="1:15" ht="12.7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</row>
    <row r="977" spans="1:15" ht="12.7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</row>
    <row r="978" spans="1:15" ht="12.7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</row>
    <row r="979" spans="1:15" ht="12.7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</row>
    <row r="980" spans="1:15" ht="12.7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</row>
    <row r="981" spans="1:15" ht="12.7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</row>
    <row r="982" spans="1:15" ht="12.7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</row>
    <row r="983" spans="1:15" ht="12.7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</row>
    <row r="984" spans="1:15" ht="12.7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</row>
    <row r="985" spans="1:15" ht="12.7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</row>
    <row r="986" spans="1:15" ht="12.7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</row>
    <row r="987" spans="1:15" ht="12.7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</row>
  </sheetData>
  <mergeCells count="99">
    <mergeCell ref="K253:L253"/>
    <mergeCell ref="M253:N253"/>
    <mergeCell ref="K300:N300"/>
    <mergeCell ref="K299:N299"/>
    <mergeCell ref="A246:O246"/>
    <mergeCell ref="K251:N252"/>
    <mergeCell ref="D252:E252"/>
    <mergeCell ref="F252:J252"/>
    <mergeCell ref="K120:N120"/>
    <mergeCell ref="A67:O67"/>
    <mergeCell ref="K72:N73"/>
    <mergeCell ref="D73:E73"/>
    <mergeCell ref="F73:J73"/>
    <mergeCell ref="M64:N64"/>
    <mergeCell ref="A65:O65"/>
    <mergeCell ref="K74:L74"/>
    <mergeCell ref="M74:N74"/>
    <mergeCell ref="A181:O181"/>
    <mergeCell ref="A182:O182"/>
    <mergeCell ref="M183:N183"/>
    <mergeCell ref="A184:O184"/>
    <mergeCell ref="K133:L133"/>
    <mergeCell ref="M133:N133"/>
    <mergeCell ref="K178:N178"/>
    <mergeCell ref="K179:N179"/>
    <mergeCell ref="K238:N238"/>
    <mergeCell ref="K239:N239"/>
    <mergeCell ref="K240:N240"/>
    <mergeCell ref="K180:N180"/>
    <mergeCell ref="K193:L193"/>
    <mergeCell ref="M193:N193"/>
    <mergeCell ref="A186:O186"/>
    <mergeCell ref="K191:N192"/>
    <mergeCell ref="D192:E192"/>
    <mergeCell ref="F192:J192"/>
    <mergeCell ref="A124:O124"/>
    <mergeCell ref="A126:O126"/>
    <mergeCell ref="K131:N132"/>
    <mergeCell ref="D132:E132"/>
    <mergeCell ref="F132:J132"/>
    <mergeCell ref="A122:O122"/>
    <mergeCell ref="M123:N123"/>
    <mergeCell ref="K13:L13"/>
    <mergeCell ref="M13:N13"/>
    <mergeCell ref="K59:N59"/>
    <mergeCell ref="K61:N61"/>
    <mergeCell ref="K60:N60"/>
    <mergeCell ref="A121:O121"/>
    <mergeCell ref="A62:O62"/>
    <mergeCell ref="A63:O63"/>
    <mergeCell ref="D12:E12"/>
    <mergeCell ref="F12:J12"/>
    <mergeCell ref="K11:N12"/>
    <mergeCell ref="A1:O1"/>
    <mergeCell ref="A2:O2"/>
    <mergeCell ref="A4:O4"/>
    <mergeCell ref="A6:O6"/>
    <mergeCell ref="M3:N3"/>
    <mergeCell ref="K311:N312"/>
    <mergeCell ref="D312:E312"/>
    <mergeCell ref="F312:J312"/>
    <mergeCell ref="A241:O241"/>
    <mergeCell ref="A242:O242"/>
    <mergeCell ref="M243:N243"/>
    <mergeCell ref="A244:O244"/>
    <mergeCell ref="A306:O306"/>
    <mergeCell ref="A301:O301"/>
    <mergeCell ref="A302:O302"/>
    <mergeCell ref="K360:N360"/>
    <mergeCell ref="A361:O361"/>
    <mergeCell ref="A362:O362"/>
    <mergeCell ref="K313:L313"/>
    <mergeCell ref="M313:N313"/>
    <mergeCell ref="K358:N358"/>
    <mergeCell ref="K359:N359"/>
    <mergeCell ref="K373:L373"/>
    <mergeCell ref="M373:N373"/>
    <mergeCell ref="K420:N420"/>
    <mergeCell ref="M363:N363"/>
    <mergeCell ref="A364:O364"/>
    <mergeCell ref="A366:O366"/>
    <mergeCell ref="K371:N372"/>
    <mergeCell ref="D372:E372"/>
    <mergeCell ref="F372:J372"/>
    <mergeCell ref="K431:N432"/>
    <mergeCell ref="D432:E432"/>
    <mergeCell ref="F432:J432"/>
    <mergeCell ref="A421:O421"/>
    <mergeCell ref="A422:O422"/>
    <mergeCell ref="M303:N303"/>
    <mergeCell ref="A304:O304"/>
    <mergeCell ref="K479:N479"/>
    <mergeCell ref="K433:L433"/>
    <mergeCell ref="M433:N433"/>
    <mergeCell ref="K477:N477"/>
    <mergeCell ref="K478:N478"/>
    <mergeCell ref="M423:N423"/>
    <mergeCell ref="A424:O424"/>
    <mergeCell ref="A426:O42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VALENZUELA</dc:creator>
  <cp:keywords/>
  <dc:description/>
  <cp:lastModifiedBy>CARELIA</cp:lastModifiedBy>
  <cp:lastPrinted>2006-02-27T19:14:33Z</cp:lastPrinted>
  <dcterms:created xsi:type="dcterms:W3CDTF">2005-01-11T18:11:34Z</dcterms:created>
  <dcterms:modified xsi:type="dcterms:W3CDTF">2008-05-18T18:24:33Z</dcterms:modified>
  <cp:category/>
  <cp:version/>
  <cp:contentType/>
  <cp:contentStatus/>
</cp:coreProperties>
</file>