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42" i="3" l="1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<sst xmlns="http://schemas.openxmlformats.org/spreadsheetml/2006/main" count="493" uniqueCount="201">
  <si>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</si>
  <si>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</si>
  <si>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</si>
  <si>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</si>
  <si>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</si>
  <si>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</si>
  <si>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</si>
  <si>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</si>
  <si>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</si>
  <si>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</si>
  <si>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</si>
  <si>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</si>
  <si>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</si>
  <si>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</si>
  <si>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</si>
  <si>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</si>
  <si>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</si>
  <si>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</si>
  <si>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</si>
  <si>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</si>
  <si>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</si>
  <si>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</si>
  <si>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</si>
  <si>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</si>
  <si>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</si>
  <si>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</si>
  <si>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</si>
  <si>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</si>
  <si>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</si>
  <si>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</si>
  <si>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</si>
  <si>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</si>
  <si>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</si>
  <si>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</si>
  <si>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</si>
  <si>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</si>
  <si>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</si>
  <si>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</si>
  <si>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</si>
  <si>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</si>
  <si>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</si>
  <si>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</si>
  <si>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</si>
  <si>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</si>
  <si>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</si>
  <si>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</si>
  <si>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</si>
  <si>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</si>
  <si>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</si>
  <si>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</si>
  <si>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</si>
  <si>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</si>
  <si>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</si>
  <si>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</si>
  <si>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</si>
  <si>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</si>
  <si>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</si>
  <si>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</si>
  <si>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</si>
  <si>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</si>
  <si>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</si>
  <si>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</si>
  <si>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ERIKA</t>
  </si>
  <si>
    <t xml:space="preserve">LOPEZ </t>
  </si>
  <si>
    <t>PERSONA FISICA</t>
  </si>
  <si>
    <t xml:space="preserve"> CONOCIDO LAS CAÑADAS</t>
  </si>
  <si>
    <t xml:space="preserve">BEATRIZ ISABEL </t>
  </si>
  <si>
    <t xml:space="preserve">ROBLES </t>
  </si>
  <si>
    <t xml:space="preserve">RIOS </t>
  </si>
  <si>
    <t xml:space="preserve">CALLEJONES DE GUASAVITO </t>
  </si>
  <si>
    <t>MARTIN</t>
  </si>
  <si>
    <t xml:space="preserve">LEAL </t>
  </si>
  <si>
    <t xml:space="preserve">EJ. CHINO DE LOS LOPEZ </t>
  </si>
  <si>
    <t xml:space="preserve">EDY YVONNE </t>
  </si>
  <si>
    <t>LEYVA</t>
  </si>
  <si>
    <t>VALENZUELA</t>
  </si>
  <si>
    <t xml:space="preserve">ARACELY </t>
  </si>
  <si>
    <t>ISLAS</t>
  </si>
  <si>
    <t>AV. ALVARO OBREGON</t>
  </si>
  <si>
    <t xml:space="preserve">JUAN </t>
  </si>
  <si>
    <t xml:space="preserve">PANDURO </t>
  </si>
  <si>
    <t>CAMEZ</t>
  </si>
  <si>
    <t>CALLE 14 Y DREN AV. TOROCAHUI</t>
  </si>
  <si>
    <t>JOSE SEBASTIAN</t>
  </si>
  <si>
    <t xml:space="preserve">AHUMADA </t>
  </si>
  <si>
    <t xml:space="preserve">CRUZ </t>
  </si>
  <si>
    <t xml:space="preserve">CALLE LOS CARRISITOS </t>
  </si>
  <si>
    <t xml:space="preserve">CARMEN GPE. </t>
  </si>
  <si>
    <t>GUTIERREZ</t>
  </si>
  <si>
    <t>CERVANTES</t>
  </si>
  <si>
    <t>GABRIEL LEYVA SOLANO S/N</t>
  </si>
  <si>
    <t xml:space="preserve">LIVIER </t>
  </si>
  <si>
    <t xml:space="preserve">RUBIO </t>
  </si>
  <si>
    <t>RIO SAN LORENZO #116</t>
  </si>
  <si>
    <t xml:space="preserve">JOSE DE JESUS </t>
  </si>
  <si>
    <t xml:space="preserve">SEPULVEDA </t>
  </si>
  <si>
    <t>RODRIGUEZ</t>
  </si>
  <si>
    <t>BUGAMBILIAS #26</t>
  </si>
  <si>
    <t>RAMON GPE.</t>
  </si>
  <si>
    <t xml:space="preserve">GRACIANO </t>
  </si>
  <si>
    <t>BUELNA</t>
  </si>
  <si>
    <t xml:space="preserve">VICENTE </t>
  </si>
  <si>
    <t xml:space="preserve">ESPINOZA </t>
  </si>
  <si>
    <t xml:space="preserve"> </t>
  </si>
  <si>
    <t>TIERRA Y LIBERTAD</t>
  </si>
  <si>
    <t xml:space="preserve">LIDIA JAZMIN </t>
  </si>
  <si>
    <t xml:space="preserve">GARCIA </t>
  </si>
  <si>
    <t xml:space="preserve">LUGO </t>
  </si>
  <si>
    <t>CALLE RAMON F. ITURBE</t>
  </si>
  <si>
    <t xml:space="preserve">ABEL </t>
  </si>
  <si>
    <t xml:space="preserve">GONZALES </t>
  </si>
  <si>
    <t>GASTELUM</t>
  </si>
  <si>
    <t>AV. 16 DE SEP. Y GUERRERO</t>
  </si>
  <si>
    <t xml:space="preserve">JOSE ALEJANDRO </t>
  </si>
  <si>
    <t xml:space="preserve">GUTIERREZ </t>
  </si>
  <si>
    <t>CABANILLA</t>
  </si>
  <si>
    <t>CONOCIDO TAMAZULA</t>
  </si>
  <si>
    <t>ROSA CARMINA</t>
  </si>
  <si>
    <t xml:space="preserve"> ALCANTAR</t>
  </si>
  <si>
    <t xml:space="preserve">DOMICILIO CONOCIDO HERCULANO DE LA ROCHA </t>
  </si>
  <si>
    <t xml:space="preserve">LLUVIA MARINA </t>
  </si>
  <si>
    <t xml:space="preserve">MORA </t>
  </si>
  <si>
    <t>REYNA</t>
  </si>
  <si>
    <t xml:space="preserve">IGNACIO ZARAGOZA </t>
  </si>
  <si>
    <t xml:space="preserve">ABILENE </t>
  </si>
  <si>
    <t xml:space="preserve">GAMBINO </t>
  </si>
  <si>
    <t>BECERRA</t>
  </si>
  <si>
    <t xml:space="preserve">AV 5 DE MAYO </t>
  </si>
  <si>
    <t xml:space="preserve">CARMEN GUADALUPE </t>
  </si>
  <si>
    <t>GUTIERRES</t>
  </si>
  <si>
    <t xml:space="preserve">GABRIEL LEYVA </t>
  </si>
  <si>
    <t xml:space="preserve">ALEJA </t>
  </si>
  <si>
    <t>AUDEVEZ</t>
  </si>
  <si>
    <t xml:space="preserve">MELENDREZ </t>
  </si>
  <si>
    <t xml:space="preserve">DOMICILIO CONOCIDO LAS MORAS </t>
  </si>
  <si>
    <t xml:space="preserve">SUSANA AIDE </t>
  </si>
  <si>
    <t xml:space="preserve">GARIBALDI </t>
  </si>
  <si>
    <t>CERVANTEZ</t>
  </si>
  <si>
    <t>DOMICILIO CONOCIDO LA GUAMUCHILERA</t>
  </si>
  <si>
    <t xml:space="preserve">BEATRIZ </t>
  </si>
  <si>
    <t xml:space="preserve">MIRANDA </t>
  </si>
  <si>
    <t xml:space="preserve">CALLE 8 AV SANFRANCISCO Y JAPARAQUI </t>
  </si>
  <si>
    <t xml:space="preserve">MARIA VICTORIA </t>
  </si>
  <si>
    <t xml:space="preserve"> MEZA </t>
  </si>
  <si>
    <t xml:space="preserve">CARBAJAL </t>
  </si>
  <si>
    <t xml:space="preserve">CALLE JUAN JOSE RIOS </t>
  </si>
  <si>
    <t>CIELO YOLANDA</t>
  </si>
  <si>
    <t xml:space="preserve"> DIAZ</t>
  </si>
  <si>
    <t xml:space="preserve">RICARDO FLORES MAGON </t>
  </si>
  <si>
    <t xml:space="preserve">MANUEL FRANCISCO </t>
  </si>
  <si>
    <t>CONTRERAS</t>
  </si>
  <si>
    <t>PARRA</t>
  </si>
  <si>
    <t xml:space="preserve">CALLE GUADALUPE VICTORIA </t>
  </si>
  <si>
    <t>BLVD. PEDRO INFANTE #397</t>
  </si>
  <si>
    <t xml:space="preserve">MARIA TERESA </t>
  </si>
  <si>
    <t>ARMENTA</t>
  </si>
  <si>
    <t>ACOSTA</t>
  </si>
  <si>
    <t xml:space="preserve">CALLE RIO VALUARTE </t>
  </si>
  <si>
    <t>LORENZA</t>
  </si>
  <si>
    <t xml:space="preserve">PERES </t>
  </si>
  <si>
    <t xml:space="preserve">MOROYOQUI </t>
  </si>
  <si>
    <t xml:space="preserve">CALLE ROSALES </t>
  </si>
  <si>
    <t>LUCIA GUADALUPE</t>
  </si>
  <si>
    <t>LOYA</t>
  </si>
  <si>
    <t>NAVARRETE</t>
  </si>
  <si>
    <t>CALLE FRIDA KHALO</t>
  </si>
  <si>
    <t>MARIA DEL ROSARIO</t>
  </si>
  <si>
    <t>VALERIO</t>
  </si>
  <si>
    <t>SANTOS DEGOLLADO #237</t>
  </si>
  <si>
    <t xml:space="preserve">WALTER </t>
  </si>
  <si>
    <t xml:space="preserve">FIGUEROA </t>
  </si>
  <si>
    <t xml:space="preserve">ANTONIO ROSALES S/N </t>
  </si>
  <si>
    <t xml:space="preserve">MAIRA </t>
  </si>
  <si>
    <t xml:space="preserve">MARGARITA </t>
  </si>
  <si>
    <t>JOSE MARIA RAYON #401</t>
  </si>
  <si>
    <t xml:space="preserve">ARMANDO </t>
  </si>
  <si>
    <t>SOBERANES</t>
  </si>
  <si>
    <t>CONOCIDO EL TORTUGO</t>
  </si>
  <si>
    <t>EFRAIN</t>
  </si>
  <si>
    <t>ROJAS</t>
  </si>
  <si>
    <t xml:space="preserve">LUQUE </t>
  </si>
  <si>
    <t>FRACCIONAMIENTO LOS ANGELES</t>
  </si>
  <si>
    <t>OLGA ELIZA</t>
  </si>
  <si>
    <t xml:space="preserve">VALLE </t>
  </si>
  <si>
    <t>CALLE PRINCIPAL S/N</t>
  </si>
  <si>
    <t>RAFAEL</t>
  </si>
  <si>
    <t xml:space="preserve">BON </t>
  </si>
  <si>
    <t>MOSS</t>
  </si>
  <si>
    <t xml:space="preserve">NELSON S/N </t>
  </si>
  <si>
    <t xml:space="preserve">PABLO JACIEL </t>
  </si>
  <si>
    <t xml:space="preserve">AVILA </t>
  </si>
  <si>
    <t>NOYOLA</t>
  </si>
  <si>
    <t>CONOCIDO EL SACRIFICIO</t>
  </si>
  <si>
    <t xml:space="preserve">LUIS </t>
  </si>
  <si>
    <t>MURILLO</t>
  </si>
  <si>
    <t>FAVELA</t>
  </si>
  <si>
    <t>CALLE QUINTA</t>
  </si>
  <si>
    <t>MARIANA TRINITARIA</t>
  </si>
  <si>
    <t>http://guasave.gob.mx</t>
  </si>
  <si>
    <t>DIRECCION DE PROGRAMAS SOCIALES</t>
  </si>
  <si>
    <t>ESTOS BENEFICIOS SON LA VENTA DE MATERIAL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</si>
</sst>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8">
        <v>43556</v>
      </c>
      <c r="C8" s="8">
        <v>43646</v>
      </c>
      <c r="D8" t="s">
        <v>40</v>
      </c>
      <c r="E8" t="s">
        <v>197</v>
      </c>
      <c r="F8">
        <v>1</v>
      </c>
      <c r="G8" t="s">
        <v>198</v>
      </c>
      <c r="H8" t="s">
        <v>199</v>
      </c>
      <c r="I8" s="8">
        <v>43668</v>
      </c>
      <c r="J8" s="8">
        <v>43668</v>
      </c>
      <c r="K8" t="s">
        <v>200</v>
      </c>
    </row>
    <row r="9" spans="1:11" x14ac:dyDescent="0.25">
      <c r="A9">
        <v>2019</v>
      </c>
      <c r="B9" s="8">
        <v>43556</v>
      </c>
      <c r="C9" s="8">
        <v>43646</v>
      </c>
      <c r="D9" t="s">
        <v>40</v>
      </c>
      <c r="E9" t="s">
        <v>197</v>
      </c>
      <c r="F9">
        <v>2</v>
      </c>
      <c r="G9" t="s">
        <v>198</v>
      </c>
      <c r="H9" t="s">
        <v>199</v>
      </c>
      <c r="I9" s="8">
        <v>43668</v>
      </c>
      <c r="J9" s="8">
        <v>43668</v>
      </c>
      <c r="K9" t="s">
        <v>200</v>
      </c>
    </row>
    <row r="10" spans="1:11" x14ac:dyDescent="0.25">
      <c r="A10">
        <v>2019</v>
      </c>
      <c r="B10" s="8">
        <v>43556</v>
      </c>
      <c r="C10" s="8">
        <v>43646</v>
      </c>
      <c r="D10" t="s">
        <v>40</v>
      </c>
      <c r="E10" t="s">
        <v>197</v>
      </c>
      <c r="F10">
        <v>3</v>
      </c>
      <c r="G10" t="s">
        <v>198</v>
      </c>
      <c r="H10" t="s">
        <v>199</v>
      </c>
      <c r="I10" s="8">
        <v>43668</v>
      </c>
      <c r="J10" s="8">
        <v>43668</v>
      </c>
      <c r="K10" t="s">
        <v>200</v>
      </c>
    </row>
    <row r="11" spans="1:11" x14ac:dyDescent="0.25">
      <c r="A11">
        <v>2019</v>
      </c>
      <c r="B11" s="8">
        <v>43556</v>
      </c>
      <c r="C11" s="8">
        <v>43646</v>
      </c>
      <c r="D11" t="s">
        <v>40</v>
      </c>
      <c r="E11" t="s">
        <v>197</v>
      </c>
      <c r="F11">
        <v>4</v>
      </c>
      <c r="G11" t="s">
        <v>198</v>
      </c>
      <c r="H11" t="s">
        <v>199</v>
      </c>
      <c r="I11" s="8">
        <v>43668</v>
      </c>
      <c r="J11" s="8">
        <v>43668</v>
      </c>
      <c r="K11" t="s">
        <v>200</v>
      </c>
    </row>
    <row r="12" spans="1:11" x14ac:dyDescent="0.25">
      <c r="A12">
        <v>2019</v>
      </c>
      <c r="B12" s="8">
        <v>43556</v>
      </c>
      <c r="C12" s="8">
        <v>43646</v>
      </c>
      <c r="D12" t="s">
        <v>40</v>
      </c>
      <c r="E12" t="s">
        <v>197</v>
      </c>
      <c r="F12">
        <v>5</v>
      </c>
      <c r="G12" t="s">
        <v>198</v>
      </c>
      <c r="H12" t="s">
        <v>199</v>
      </c>
      <c r="I12" s="8">
        <v>43668</v>
      </c>
      <c r="J12" s="8">
        <v>43668</v>
      </c>
      <c r="K12" t="s">
        <v>200</v>
      </c>
    </row>
    <row r="13" spans="1:11" x14ac:dyDescent="0.25">
      <c r="A13">
        <v>2019</v>
      </c>
      <c r="B13" s="8">
        <v>43556</v>
      </c>
      <c r="C13" s="8">
        <v>43646</v>
      </c>
      <c r="D13" t="s">
        <v>40</v>
      </c>
      <c r="E13" t="s">
        <v>197</v>
      </c>
      <c r="F13">
        <v>6</v>
      </c>
      <c r="G13" t="s">
        <v>198</v>
      </c>
      <c r="H13" t="s">
        <v>199</v>
      </c>
      <c r="I13" s="8">
        <v>43668</v>
      </c>
      <c r="J13" s="8">
        <v>43668</v>
      </c>
      <c r="K13" t="s">
        <v>200</v>
      </c>
    </row>
    <row r="14" spans="1:11" x14ac:dyDescent="0.25">
      <c r="A14">
        <v>2019</v>
      </c>
      <c r="B14" s="8">
        <v>43556</v>
      </c>
      <c r="C14" s="8">
        <v>43646</v>
      </c>
      <c r="D14" t="s">
        <v>40</v>
      </c>
      <c r="E14" t="s">
        <v>197</v>
      </c>
      <c r="F14">
        <v>7</v>
      </c>
      <c r="G14" t="s">
        <v>198</v>
      </c>
      <c r="H14" t="s">
        <v>199</v>
      </c>
      <c r="I14" s="8">
        <v>43668</v>
      </c>
      <c r="J14" s="8">
        <v>43668</v>
      </c>
      <c r="K14" t="s">
        <v>200</v>
      </c>
    </row>
    <row r="15" spans="1:11" x14ac:dyDescent="0.25">
      <c r="A15">
        <v>2019</v>
      </c>
      <c r="B15" s="8">
        <v>43556</v>
      </c>
      <c r="C15" s="8">
        <v>43646</v>
      </c>
      <c r="D15" t="s">
        <v>40</v>
      </c>
      <c r="E15" t="s">
        <v>197</v>
      </c>
      <c r="F15">
        <v>8</v>
      </c>
      <c r="G15" t="s">
        <v>198</v>
      </c>
      <c r="H15" t="s">
        <v>199</v>
      </c>
      <c r="I15" s="8">
        <v>43668</v>
      </c>
      <c r="J15" s="8">
        <v>43668</v>
      </c>
      <c r="K15" t="s">
        <v>200</v>
      </c>
    </row>
    <row r="16" spans="1:11" x14ac:dyDescent="0.25">
      <c r="A16">
        <v>2019</v>
      </c>
      <c r="B16" s="8">
        <v>43556</v>
      </c>
      <c r="C16" s="8">
        <v>43646</v>
      </c>
      <c r="D16" t="s">
        <v>40</v>
      </c>
      <c r="E16" t="s">
        <v>197</v>
      </c>
      <c r="F16">
        <v>9</v>
      </c>
      <c r="G16" t="s">
        <v>198</v>
      </c>
      <c r="H16" t="s">
        <v>199</v>
      </c>
      <c r="I16" s="8">
        <v>43668</v>
      </c>
      <c r="J16" s="8">
        <v>43668</v>
      </c>
      <c r="K16" t="s">
        <v>200</v>
      </c>
    </row>
    <row r="17" spans="1:11" x14ac:dyDescent="0.25">
      <c r="A17">
        <v>2019</v>
      </c>
      <c r="B17" s="8">
        <v>43556</v>
      </c>
      <c r="C17" s="8">
        <v>43646</v>
      </c>
      <c r="D17" t="s">
        <v>40</v>
      </c>
      <c r="E17" t="s">
        <v>197</v>
      </c>
      <c r="F17">
        <v>10</v>
      </c>
      <c r="G17" t="s">
        <v>198</v>
      </c>
      <c r="H17" t="s">
        <v>199</v>
      </c>
      <c r="I17" s="8">
        <v>43668</v>
      </c>
      <c r="J17" s="8">
        <v>43668</v>
      </c>
      <c r="K17" t="s">
        <v>200</v>
      </c>
    </row>
    <row r="18" spans="1:11" x14ac:dyDescent="0.25">
      <c r="A18">
        <v>2019</v>
      </c>
      <c r="B18" s="8">
        <v>43556</v>
      </c>
      <c r="C18" s="8">
        <v>43646</v>
      </c>
      <c r="D18" t="s">
        <v>40</v>
      </c>
      <c r="E18" t="s">
        <v>197</v>
      </c>
      <c r="F18">
        <v>11</v>
      </c>
      <c r="G18" t="s">
        <v>198</v>
      </c>
      <c r="H18" t="s">
        <v>199</v>
      </c>
      <c r="I18" s="8">
        <v>43668</v>
      </c>
      <c r="J18" s="8">
        <v>43668</v>
      </c>
      <c r="K18" t="s">
        <v>200</v>
      </c>
    </row>
    <row r="19" spans="1:11" x14ac:dyDescent="0.25">
      <c r="A19">
        <v>2019</v>
      </c>
      <c r="B19" s="8">
        <v>43556</v>
      </c>
      <c r="C19" s="8">
        <v>43646</v>
      </c>
      <c r="D19" t="s">
        <v>40</v>
      </c>
      <c r="E19" t="s">
        <v>197</v>
      </c>
      <c r="F19">
        <v>12</v>
      </c>
      <c r="G19" t="s">
        <v>198</v>
      </c>
      <c r="H19" t="s">
        <v>199</v>
      </c>
      <c r="I19" s="8">
        <v>43668</v>
      </c>
      <c r="J19" s="8">
        <v>43668</v>
      </c>
      <c r="K19" t="s">
        <v>200</v>
      </c>
    </row>
    <row r="20" spans="1:11" x14ac:dyDescent="0.25">
      <c r="A20">
        <v>2019</v>
      </c>
      <c r="B20" s="8">
        <v>43556</v>
      </c>
      <c r="C20" s="8">
        <v>43646</v>
      </c>
      <c r="D20" t="s">
        <v>40</v>
      </c>
      <c r="E20" t="s">
        <v>197</v>
      </c>
      <c r="F20">
        <v>13</v>
      </c>
      <c r="G20" t="s">
        <v>198</v>
      </c>
      <c r="H20" t="s">
        <v>199</v>
      </c>
      <c r="I20" s="8">
        <v>43668</v>
      </c>
      <c r="J20" s="8">
        <v>43668</v>
      </c>
      <c r="K20" t="s">
        <v>200</v>
      </c>
    </row>
    <row r="21" spans="1:11" x14ac:dyDescent="0.25">
      <c r="A21">
        <v>2019</v>
      </c>
      <c r="B21" s="8">
        <v>43556</v>
      </c>
      <c r="C21" s="8">
        <v>43646</v>
      </c>
      <c r="D21" t="s">
        <v>40</v>
      </c>
      <c r="E21" t="s">
        <v>197</v>
      </c>
      <c r="F21">
        <v>14</v>
      </c>
      <c r="G21" t="s">
        <v>198</v>
      </c>
      <c r="H21" t="s">
        <v>199</v>
      </c>
      <c r="I21" s="8">
        <v>43668</v>
      </c>
      <c r="J21" s="8">
        <v>43668</v>
      </c>
      <c r="K21" t="s">
        <v>200</v>
      </c>
    </row>
    <row r="22" spans="1:11" x14ac:dyDescent="0.25">
      <c r="A22">
        <v>2019</v>
      </c>
      <c r="B22" s="8">
        <v>43556</v>
      </c>
      <c r="C22" s="8">
        <v>43646</v>
      </c>
      <c r="D22" t="s">
        <v>40</v>
      </c>
      <c r="E22" t="s">
        <v>197</v>
      </c>
      <c r="F22">
        <v>15</v>
      </c>
      <c r="G22" t="s">
        <v>198</v>
      </c>
      <c r="H22" t="s">
        <v>199</v>
      </c>
      <c r="I22" s="8">
        <v>43668</v>
      </c>
      <c r="J22" s="8">
        <v>43668</v>
      </c>
      <c r="K22" t="s">
        <v>200</v>
      </c>
    </row>
    <row r="23" spans="1:11" x14ac:dyDescent="0.25">
      <c r="A23">
        <v>2019</v>
      </c>
      <c r="B23" s="8">
        <v>43556</v>
      </c>
      <c r="C23" s="8">
        <v>43646</v>
      </c>
      <c r="D23" t="s">
        <v>40</v>
      </c>
      <c r="E23" t="s">
        <v>197</v>
      </c>
      <c r="F23">
        <v>16</v>
      </c>
      <c r="G23" t="s">
        <v>198</v>
      </c>
      <c r="H23" t="s">
        <v>199</v>
      </c>
      <c r="I23" s="8">
        <v>43668</v>
      </c>
      <c r="J23" s="8">
        <v>43668</v>
      </c>
      <c r="K23" t="s">
        <v>200</v>
      </c>
    </row>
    <row r="24" spans="1:11" x14ac:dyDescent="0.25">
      <c r="A24">
        <v>2019</v>
      </c>
      <c r="B24" s="8">
        <v>43556</v>
      </c>
      <c r="C24" s="8">
        <v>43646</v>
      </c>
      <c r="D24" t="s">
        <v>40</v>
      </c>
      <c r="E24" t="s">
        <v>197</v>
      </c>
      <c r="F24">
        <v>17</v>
      </c>
      <c r="G24" t="s">
        <v>198</v>
      </c>
      <c r="H24" t="s">
        <v>199</v>
      </c>
      <c r="I24" s="8">
        <v>43668</v>
      </c>
      <c r="J24" s="8">
        <v>43668</v>
      </c>
      <c r="K24" t="s">
        <v>200</v>
      </c>
    </row>
    <row r="25" spans="1:11" x14ac:dyDescent="0.25">
      <c r="A25">
        <v>2019</v>
      </c>
      <c r="B25" s="8">
        <v>43556</v>
      </c>
      <c r="C25" s="8">
        <v>43646</v>
      </c>
      <c r="D25" t="s">
        <v>40</v>
      </c>
      <c r="E25" t="s">
        <v>197</v>
      </c>
      <c r="F25">
        <v>18</v>
      </c>
      <c r="G25" t="s">
        <v>198</v>
      </c>
      <c r="H25" t="s">
        <v>199</v>
      </c>
      <c r="I25" s="8">
        <v>43668</v>
      </c>
      <c r="J25" s="8">
        <v>43668</v>
      </c>
      <c r="K25" t="s">
        <v>200</v>
      </c>
    </row>
    <row r="26" spans="1:11" x14ac:dyDescent="0.25">
      <c r="A26">
        <v>2019</v>
      </c>
      <c r="B26" s="8">
        <v>43556</v>
      </c>
      <c r="C26" s="8">
        <v>43646</v>
      </c>
      <c r="D26" t="s">
        <v>40</v>
      </c>
      <c r="E26" t="s">
        <v>197</v>
      </c>
      <c r="F26">
        <v>19</v>
      </c>
      <c r="G26" t="s">
        <v>198</v>
      </c>
      <c r="H26" t="s">
        <v>199</v>
      </c>
      <c r="I26" s="8">
        <v>43668</v>
      </c>
      <c r="J26" s="8">
        <v>43668</v>
      </c>
      <c r="K26" t="s">
        <v>200</v>
      </c>
    </row>
    <row r="27" spans="1:11" x14ac:dyDescent="0.25">
      <c r="A27">
        <v>2019</v>
      </c>
      <c r="B27" s="8">
        <v>43556</v>
      </c>
      <c r="C27" s="8">
        <v>43646</v>
      </c>
      <c r="D27" t="s">
        <v>40</v>
      </c>
      <c r="E27" t="s">
        <v>197</v>
      </c>
      <c r="F27">
        <v>20</v>
      </c>
      <c r="G27" t="s">
        <v>198</v>
      </c>
      <c r="H27" t="s">
        <v>199</v>
      </c>
      <c r="I27" s="8">
        <v>43668</v>
      </c>
      <c r="J27" s="8">
        <v>43668</v>
      </c>
      <c r="K27" t="s">
        <v>200</v>
      </c>
    </row>
    <row r="28" spans="1:11" x14ac:dyDescent="0.25">
      <c r="A28">
        <v>2019</v>
      </c>
      <c r="B28" s="8">
        <v>43556</v>
      </c>
      <c r="C28" s="8">
        <v>43646</v>
      </c>
      <c r="D28" t="s">
        <v>40</v>
      </c>
      <c r="E28" t="s">
        <v>197</v>
      </c>
      <c r="F28">
        <v>21</v>
      </c>
      <c r="G28" t="s">
        <v>198</v>
      </c>
      <c r="H28" t="s">
        <v>199</v>
      </c>
      <c r="I28" s="8">
        <v>43668</v>
      </c>
      <c r="J28" s="8">
        <v>43668</v>
      </c>
      <c r="K28" t="s">
        <v>200</v>
      </c>
    </row>
    <row r="29" spans="1:11" x14ac:dyDescent="0.25">
      <c r="A29">
        <v>2019</v>
      </c>
      <c r="B29" s="8">
        <v>43556</v>
      </c>
      <c r="C29" s="8">
        <v>43646</v>
      </c>
      <c r="D29" t="s">
        <v>40</v>
      </c>
      <c r="E29" t="s">
        <v>197</v>
      </c>
      <c r="F29">
        <v>22</v>
      </c>
      <c r="G29" t="s">
        <v>198</v>
      </c>
      <c r="H29" t="s">
        <v>199</v>
      </c>
      <c r="I29" s="8">
        <v>43668</v>
      </c>
      <c r="J29" s="8">
        <v>43668</v>
      </c>
      <c r="K29" t="s">
        <v>200</v>
      </c>
    </row>
    <row r="30" spans="1:11" x14ac:dyDescent="0.25">
      <c r="A30">
        <v>2019</v>
      </c>
      <c r="B30" s="8">
        <v>43556</v>
      </c>
      <c r="C30" s="8">
        <v>43646</v>
      </c>
      <c r="D30" t="s">
        <v>40</v>
      </c>
      <c r="E30" t="s">
        <v>197</v>
      </c>
      <c r="F30">
        <v>23</v>
      </c>
      <c r="G30" t="s">
        <v>198</v>
      </c>
      <c r="H30" t="s">
        <v>199</v>
      </c>
      <c r="I30" s="8">
        <v>43668</v>
      </c>
      <c r="J30" s="8">
        <v>43668</v>
      </c>
      <c r="K30" t="s">
        <v>200</v>
      </c>
    </row>
    <row r="31" spans="1:11" x14ac:dyDescent="0.25">
      <c r="A31">
        <v>2019</v>
      </c>
      <c r="B31" s="8">
        <v>43556</v>
      </c>
      <c r="C31" s="8">
        <v>43646</v>
      </c>
      <c r="D31" t="s">
        <v>40</v>
      </c>
      <c r="E31" t="s">
        <v>197</v>
      </c>
      <c r="F31">
        <v>24</v>
      </c>
      <c r="G31" t="s">
        <v>198</v>
      </c>
      <c r="H31" t="s">
        <v>199</v>
      </c>
      <c r="I31" s="8">
        <v>43668</v>
      </c>
      <c r="J31" s="8">
        <v>43668</v>
      </c>
      <c r="K31" t="s">
        <v>200</v>
      </c>
    </row>
    <row r="32" spans="1:11" x14ac:dyDescent="0.25">
      <c r="A32">
        <v>2019</v>
      </c>
      <c r="B32" s="8">
        <v>43556</v>
      </c>
      <c r="C32" s="8">
        <v>43646</v>
      </c>
      <c r="D32" t="s">
        <v>40</v>
      </c>
      <c r="E32" t="s">
        <v>197</v>
      </c>
      <c r="F32">
        <v>25</v>
      </c>
      <c r="G32" t="s">
        <v>198</v>
      </c>
      <c r="H32" t="s">
        <v>199</v>
      </c>
      <c r="I32" s="8">
        <v>43668</v>
      </c>
      <c r="J32" s="8">
        <v>43668</v>
      </c>
      <c r="K32" t="s">
        <v>200</v>
      </c>
    </row>
    <row r="33" spans="1:11" x14ac:dyDescent="0.25">
      <c r="A33">
        <v>2019</v>
      </c>
      <c r="B33" s="8">
        <v>43556</v>
      </c>
      <c r="C33" s="8">
        <v>43646</v>
      </c>
      <c r="D33" t="s">
        <v>40</v>
      </c>
      <c r="E33" t="s">
        <v>197</v>
      </c>
      <c r="F33">
        <v>26</v>
      </c>
      <c r="G33" t="s">
        <v>198</v>
      </c>
      <c r="H33" t="s">
        <v>199</v>
      </c>
      <c r="I33" s="8">
        <v>43668</v>
      </c>
      <c r="J33" s="8">
        <v>43668</v>
      </c>
      <c r="K33" t="s">
        <v>200</v>
      </c>
    </row>
    <row r="34" spans="1:11" x14ac:dyDescent="0.25">
      <c r="A34">
        <v>2019</v>
      </c>
      <c r="B34" s="8">
        <v>43556</v>
      </c>
      <c r="C34" s="8">
        <v>43646</v>
      </c>
      <c r="D34" t="s">
        <v>40</v>
      </c>
      <c r="E34" t="s">
        <v>197</v>
      </c>
      <c r="F34">
        <v>27</v>
      </c>
      <c r="G34" t="s">
        <v>198</v>
      </c>
      <c r="H34" t="s">
        <v>199</v>
      </c>
      <c r="I34" s="8">
        <v>43668</v>
      </c>
      <c r="J34" s="8">
        <v>43668</v>
      </c>
      <c r="K34" t="s">
        <v>200</v>
      </c>
    </row>
    <row r="35" spans="1:11" x14ac:dyDescent="0.25">
      <c r="A35">
        <v>2019</v>
      </c>
      <c r="B35" s="8">
        <v>43556</v>
      </c>
      <c r="C35" s="8">
        <v>43646</v>
      </c>
      <c r="D35" t="s">
        <v>40</v>
      </c>
      <c r="E35" t="s">
        <v>197</v>
      </c>
      <c r="F35">
        <v>28</v>
      </c>
      <c r="G35" t="s">
        <v>198</v>
      </c>
      <c r="H35" t="s">
        <v>199</v>
      </c>
      <c r="I35" s="8">
        <v>43668</v>
      </c>
      <c r="J35" s="8">
        <v>43668</v>
      </c>
      <c r="K35" t="s">
        <v>200</v>
      </c>
    </row>
    <row r="36" spans="1:11" x14ac:dyDescent="0.25">
      <c r="A36">
        <v>2019</v>
      </c>
      <c r="B36" s="8">
        <v>43556</v>
      </c>
      <c r="C36" s="8">
        <v>43646</v>
      </c>
      <c r="D36" t="s">
        <v>40</v>
      </c>
      <c r="E36" t="s">
        <v>197</v>
      </c>
      <c r="F36">
        <v>29</v>
      </c>
      <c r="G36" t="s">
        <v>198</v>
      </c>
      <c r="H36" t="s">
        <v>199</v>
      </c>
      <c r="I36" s="8">
        <v>43668</v>
      </c>
      <c r="J36" s="8">
        <v>43668</v>
      </c>
      <c r="K36" t="s">
        <v>200</v>
      </c>
    </row>
    <row r="37" spans="1:11" x14ac:dyDescent="0.25">
      <c r="A37">
        <v>2019</v>
      </c>
      <c r="B37" s="8">
        <v>43556</v>
      </c>
      <c r="C37" s="8">
        <v>43646</v>
      </c>
      <c r="D37" t="s">
        <v>40</v>
      </c>
      <c r="E37" t="s">
        <v>197</v>
      </c>
      <c r="F37">
        <v>30</v>
      </c>
      <c r="G37" t="s">
        <v>198</v>
      </c>
      <c r="H37" t="s">
        <v>199</v>
      </c>
      <c r="I37" s="8">
        <v>43668</v>
      </c>
      <c r="J37" s="8">
        <v>43668</v>
      </c>
      <c r="K37" t="s">
        <v>200</v>
      </c>
    </row>
    <row r="38" spans="1:11" x14ac:dyDescent="0.25">
      <c r="A38">
        <v>2019</v>
      </c>
      <c r="B38" s="8">
        <v>43556</v>
      </c>
      <c r="C38" s="8">
        <v>43646</v>
      </c>
      <c r="D38" t="s">
        <v>40</v>
      </c>
      <c r="E38" t="s">
        <v>197</v>
      </c>
      <c r="F38">
        <v>31</v>
      </c>
      <c r="G38" t="s">
        <v>198</v>
      </c>
      <c r="H38" t="s">
        <v>199</v>
      </c>
      <c r="I38" s="8">
        <v>43668</v>
      </c>
      <c r="J38" s="8">
        <v>43668</v>
      </c>
      <c r="K38" t="s">
        <v>200</v>
      </c>
    </row>
    <row r="39" spans="1:11" x14ac:dyDescent="0.25">
      <c r="A39">
        <v>2019</v>
      </c>
      <c r="B39" s="8">
        <v>43556</v>
      </c>
      <c r="C39" s="8">
        <v>43646</v>
      </c>
      <c r="D39" t="s">
        <v>40</v>
      </c>
      <c r="E39" t="s">
        <v>197</v>
      </c>
      <c r="F39">
        <v>32</v>
      </c>
      <c r="G39" t="s">
        <v>198</v>
      </c>
      <c r="H39" t="s">
        <v>199</v>
      </c>
      <c r="I39" s="8">
        <v>43668</v>
      </c>
      <c r="J39" s="8">
        <v>43668</v>
      </c>
      <c r="K39" t="s">
        <v>200</v>
      </c>
    </row>
    <row r="40" spans="1:11" x14ac:dyDescent="0.25">
      <c r="A40">
        <v>2019</v>
      </c>
      <c r="B40" s="8">
        <v>43556</v>
      </c>
      <c r="C40" s="8">
        <v>43646</v>
      </c>
      <c r="D40" t="s">
        <v>40</v>
      </c>
      <c r="E40" t="s">
        <v>197</v>
      </c>
      <c r="F40">
        <v>33</v>
      </c>
      <c r="G40" t="s">
        <v>198</v>
      </c>
      <c r="H40" t="s">
        <v>199</v>
      </c>
      <c r="I40" s="8">
        <v>43668</v>
      </c>
      <c r="J40" s="8">
        <v>43668</v>
      </c>
      <c r="K40" t="s">
        <v>200</v>
      </c>
    </row>
    <row r="41" spans="1:11" x14ac:dyDescent="0.25">
      <c r="A41">
        <v>2019</v>
      </c>
      <c r="B41" s="8">
        <v>43556</v>
      </c>
      <c r="C41" s="8">
        <v>43646</v>
      </c>
      <c r="D41" t="s">
        <v>40</v>
      </c>
      <c r="E41" t="s">
        <v>197</v>
      </c>
      <c r="F41">
        <v>34</v>
      </c>
      <c r="G41" t="s">
        <v>198</v>
      </c>
      <c r="H41" t="s">
        <v>199</v>
      </c>
      <c r="I41" s="8">
        <v>43668</v>
      </c>
      <c r="J41" s="8">
        <v>43668</v>
      </c>
      <c r="K41" t="s">
        <v>200</v>
      </c>
    </row>
    <row r="42" spans="1:11" x14ac:dyDescent="0.25">
      <c r="A42">
        <v>2019</v>
      </c>
      <c r="B42" s="8">
        <v>43556</v>
      </c>
      <c r="C42" s="8">
        <v>43646</v>
      </c>
      <c r="D42" t="s">
        <v>40</v>
      </c>
      <c r="E42" t="s">
        <v>197</v>
      </c>
      <c r="F42">
        <v>35</v>
      </c>
      <c r="G42" t="s">
        <v>198</v>
      </c>
      <c r="H42" t="s">
        <v>199</v>
      </c>
      <c r="I42" s="8">
        <v>43668</v>
      </c>
      <c r="J42" s="8">
        <v>43668</v>
      </c>
      <c r="K42" t="s">
        <v>200</v>
      </c>
    </row>
    <row r="43" spans="1:11" x14ac:dyDescent="0.25">
      <c r="A43">
        <v>2019</v>
      </c>
      <c r="B43" s="8">
        <v>43556</v>
      </c>
      <c r="C43" s="8">
        <v>43646</v>
      </c>
      <c r="D43" t="s">
        <v>40</v>
      </c>
      <c r="E43" t="s">
        <v>197</v>
      </c>
      <c r="F43">
        <v>36</v>
      </c>
      <c r="G43" t="s">
        <v>198</v>
      </c>
      <c r="H43" t="s">
        <v>199</v>
      </c>
      <c r="I43" s="8">
        <v>43668</v>
      </c>
      <c r="J43" s="8">
        <v>43668</v>
      </c>
      <c r="K43" t="s">
        <v>200</v>
      </c>
    </row>
    <row r="44" spans="1:11" x14ac:dyDescent="0.25">
      <c r="A44">
        <v>2019</v>
      </c>
      <c r="B44" s="8">
        <v>43556</v>
      </c>
      <c r="C44" s="8">
        <v>43646</v>
      </c>
      <c r="D44" t="s">
        <v>40</v>
      </c>
      <c r="E44" t="s">
        <v>197</v>
      </c>
      <c r="F44">
        <v>37</v>
      </c>
      <c r="G44" t="s">
        <v>198</v>
      </c>
      <c r="H44" t="s">
        <v>199</v>
      </c>
      <c r="I44" s="8">
        <v>43668</v>
      </c>
      <c r="J44" s="8">
        <v>43668</v>
      </c>
      <c r="K44" t="s">
        <v>200</v>
      </c>
    </row>
    <row r="45" spans="1:11" x14ac:dyDescent="0.25">
      <c r="A45">
        <v>2019</v>
      </c>
      <c r="B45" s="8">
        <v>43556</v>
      </c>
      <c r="C45" s="8">
        <v>43646</v>
      </c>
      <c r="D45" t="s">
        <v>40</v>
      </c>
      <c r="E45" t="s">
        <v>197</v>
      </c>
      <c r="F45">
        <v>38</v>
      </c>
      <c r="G45" t="s">
        <v>198</v>
      </c>
      <c r="H45" t="s">
        <v>199</v>
      </c>
      <c r="I45" s="8">
        <v>43668</v>
      </c>
      <c r="J45" s="8">
        <v>43668</v>
      </c>
      <c r="K45" t="s">
        <v>200</v>
      </c>
    </row>
    <row r="46" spans="1:11" x14ac:dyDescent="0.25">
      <c r="A46">
        <v>2019</v>
      </c>
      <c r="B46" s="8">
        <v>43556</v>
      </c>
      <c r="C46" s="8">
        <v>43646</v>
      </c>
      <c r="D46" t="s">
        <v>40</v>
      </c>
      <c r="E46" t="s">
        <v>197</v>
      </c>
      <c r="F46">
        <v>39</v>
      </c>
      <c r="G46" t="s">
        <v>198</v>
      </c>
      <c r="H46" t="s">
        <v>199</v>
      </c>
      <c r="I46" s="8">
        <v>43668</v>
      </c>
      <c r="J46" s="8">
        <v>43668</v>
      </c>
      <c r="K46" t="s">
        <v>200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2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63</v>
      </c>
      <c r="D4" s="3"/>
      <c r="E4" s="4" t="s">
        <v>64</v>
      </c>
      <c r="F4" s="4">
        <f>SUM(54*178)</f>
        <v>9612</v>
      </c>
      <c r="G4" s="5" t="s">
        <v>65</v>
      </c>
      <c r="H4" s="6">
        <v>42</v>
      </c>
      <c r="I4" s="6" t="s">
        <v>60</v>
      </c>
    </row>
    <row r="5" spans="1:9" x14ac:dyDescent="0.25">
      <c r="A5">
        <v>2</v>
      </c>
      <c r="B5" s="3" t="s">
        <v>66</v>
      </c>
      <c r="C5" s="3" t="s">
        <v>67</v>
      </c>
      <c r="D5" s="3" t="s">
        <v>68</v>
      </c>
      <c r="E5" s="4" t="s">
        <v>64</v>
      </c>
      <c r="F5" s="4">
        <f>SUM(17*178+12*124)</f>
        <v>4514</v>
      </c>
      <c r="G5" s="5" t="s">
        <v>69</v>
      </c>
      <c r="H5" s="6">
        <v>26</v>
      </c>
      <c r="I5" s="6" t="s">
        <v>60</v>
      </c>
    </row>
    <row r="6" spans="1:9" x14ac:dyDescent="0.25">
      <c r="A6">
        <v>3</v>
      </c>
      <c r="B6" s="3" t="s">
        <v>70</v>
      </c>
      <c r="C6" s="3" t="s">
        <v>63</v>
      </c>
      <c r="D6" s="3" t="s">
        <v>71</v>
      </c>
      <c r="E6" s="4" t="s">
        <v>64</v>
      </c>
      <c r="F6" s="4">
        <f>SUM(50*178+50*124)</f>
        <v>15100</v>
      </c>
      <c r="G6" s="5" t="s">
        <v>72</v>
      </c>
      <c r="H6" s="6">
        <v>51</v>
      </c>
      <c r="I6" s="6" t="s">
        <v>61</v>
      </c>
    </row>
    <row r="7" spans="1:9" x14ac:dyDescent="0.25">
      <c r="A7">
        <v>4</v>
      </c>
      <c r="B7" s="3" t="s">
        <v>73</v>
      </c>
      <c r="C7" s="3" t="s">
        <v>74</v>
      </c>
      <c r="D7" s="3" t="s">
        <v>75</v>
      </c>
      <c r="E7" s="4" t="s">
        <v>64</v>
      </c>
      <c r="F7" s="4">
        <f>SUM(50*178+50*124)</f>
        <v>15100</v>
      </c>
      <c r="G7" s="5" t="s">
        <v>72</v>
      </c>
      <c r="H7" s="6">
        <v>45</v>
      </c>
      <c r="I7" s="6" t="s">
        <v>60</v>
      </c>
    </row>
    <row r="8" spans="1:9" x14ac:dyDescent="0.25">
      <c r="A8">
        <v>5</v>
      </c>
      <c r="B8" s="3" t="s">
        <v>76</v>
      </c>
      <c r="C8" s="3" t="s">
        <v>77</v>
      </c>
      <c r="D8" s="3"/>
      <c r="E8" s="4" t="s">
        <v>64</v>
      </c>
      <c r="F8" s="4">
        <f>SUM(20*124)</f>
        <v>2480</v>
      </c>
      <c r="G8" s="5" t="s">
        <v>78</v>
      </c>
      <c r="H8" s="6">
        <v>41</v>
      </c>
      <c r="I8" s="6" t="s">
        <v>60</v>
      </c>
    </row>
    <row r="9" spans="1:9" x14ac:dyDescent="0.25">
      <c r="A9">
        <v>6</v>
      </c>
      <c r="B9" s="3" t="s">
        <v>79</v>
      </c>
      <c r="C9" s="3" t="s">
        <v>80</v>
      </c>
      <c r="D9" s="3" t="s">
        <v>81</v>
      </c>
      <c r="E9" s="4" t="s">
        <v>64</v>
      </c>
      <c r="F9" s="4">
        <f>SUM(10*178)</f>
        <v>1780</v>
      </c>
      <c r="G9" s="5" t="s">
        <v>82</v>
      </c>
      <c r="H9" s="6">
        <v>54</v>
      </c>
      <c r="I9" s="6" t="s">
        <v>61</v>
      </c>
    </row>
    <row r="10" spans="1:9" x14ac:dyDescent="0.25">
      <c r="A10">
        <v>7</v>
      </c>
      <c r="B10" s="3" t="s">
        <v>83</v>
      </c>
      <c r="C10" s="3" t="s">
        <v>84</v>
      </c>
      <c r="D10" s="3" t="s">
        <v>85</v>
      </c>
      <c r="E10" s="4" t="s">
        <v>64</v>
      </c>
      <c r="F10" s="4">
        <f>SUM(10*178+4*124)</f>
        <v>2276</v>
      </c>
      <c r="G10" s="5" t="s">
        <v>86</v>
      </c>
      <c r="H10" s="6">
        <v>43</v>
      </c>
      <c r="I10" s="6" t="s">
        <v>61</v>
      </c>
    </row>
    <row r="11" spans="1:9" x14ac:dyDescent="0.25">
      <c r="A11">
        <v>8</v>
      </c>
      <c r="B11" s="3" t="s">
        <v>87</v>
      </c>
      <c r="C11" s="3" t="s">
        <v>88</v>
      </c>
      <c r="D11" s="3" t="s">
        <v>89</v>
      </c>
      <c r="E11" s="4" t="s">
        <v>64</v>
      </c>
      <c r="F11" s="4">
        <f>SUM(90*178+19*124)</f>
        <v>18376</v>
      </c>
      <c r="G11" s="5" t="s">
        <v>90</v>
      </c>
      <c r="H11" s="6">
        <v>52</v>
      </c>
      <c r="I11" s="6" t="s">
        <v>60</v>
      </c>
    </row>
    <row r="12" spans="1:9" x14ac:dyDescent="0.25">
      <c r="A12">
        <v>9</v>
      </c>
      <c r="B12" s="3" t="s">
        <v>91</v>
      </c>
      <c r="C12" s="3" t="s">
        <v>92</v>
      </c>
      <c r="D12" s="3" t="s">
        <v>74</v>
      </c>
      <c r="E12" s="4" t="s">
        <v>64</v>
      </c>
      <c r="F12" s="4">
        <f>SUM(54*178)</f>
        <v>9612</v>
      </c>
      <c r="G12" s="5" t="s">
        <v>93</v>
      </c>
      <c r="H12" s="6">
        <v>46</v>
      </c>
      <c r="I12" s="6" t="s">
        <v>60</v>
      </c>
    </row>
    <row r="13" spans="1:9" x14ac:dyDescent="0.25">
      <c r="A13">
        <v>10</v>
      </c>
      <c r="B13" s="3" t="s">
        <v>94</v>
      </c>
      <c r="C13" s="3" t="s">
        <v>95</v>
      </c>
      <c r="D13" s="3" t="s">
        <v>96</v>
      </c>
      <c r="E13" s="4" t="s">
        <v>64</v>
      </c>
      <c r="F13" s="4">
        <f>SUM(10*178+20*124)</f>
        <v>4260</v>
      </c>
      <c r="G13" s="5" t="s">
        <v>97</v>
      </c>
      <c r="H13" s="6">
        <v>37</v>
      </c>
      <c r="I13" s="6" t="s">
        <v>60</v>
      </c>
    </row>
    <row r="14" spans="1:9" x14ac:dyDescent="0.25">
      <c r="A14">
        <v>11</v>
      </c>
      <c r="B14" s="3" t="s">
        <v>98</v>
      </c>
      <c r="C14" s="3" t="s">
        <v>99</v>
      </c>
      <c r="D14" s="3" t="s">
        <v>100</v>
      </c>
      <c r="E14" s="4" t="s">
        <v>64</v>
      </c>
      <c r="F14" s="4">
        <f>SUM(10*124)</f>
        <v>1240</v>
      </c>
      <c r="G14" s="5" t="s">
        <v>69</v>
      </c>
      <c r="H14" s="6">
        <v>29</v>
      </c>
      <c r="I14" s="6" t="s">
        <v>61</v>
      </c>
    </row>
    <row r="15" spans="1:9" x14ac:dyDescent="0.25">
      <c r="A15">
        <v>12</v>
      </c>
      <c r="B15" s="3" t="s">
        <v>101</v>
      </c>
      <c r="C15" s="3" t="s">
        <v>102</v>
      </c>
      <c r="D15" s="3" t="s">
        <v>103</v>
      </c>
      <c r="E15" s="4" t="s">
        <v>64</v>
      </c>
      <c r="F15" s="4">
        <f>SUM(10*178)</f>
        <v>1780</v>
      </c>
      <c r="G15" s="5" t="s">
        <v>104</v>
      </c>
      <c r="H15" s="6">
        <v>29</v>
      </c>
      <c r="I15" s="6" t="s">
        <v>61</v>
      </c>
    </row>
    <row r="16" spans="1:9" x14ac:dyDescent="0.25">
      <c r="A16">
        <v>13</v>
      </c>
      <c r="B16" s="3" t="s">
        <v>105</v>
      </c>
      <c r="C16" s="3" t="s">
        <v>106</v>
      </c>
      <c r="D16" s="3" t="s">
        <v>107</v>
      </c>
      <c r="E16" s="4" t="s">
        <v>64</v>
      </c>
      <c r="F16" s="4">
        <f>SUM(20*178+15*124)</f>
        <v>5420</v>
      </c>
      <c r="G16" s="5" t="s">
        <v>108</v>
      </c>
      <c r="H16" s="6">
        <v>37</v>
      </c>
      <c r="I16" s="6" t="s">
        <v>60</v>
      </c>
    </row>
    <row r="17" spans="1:9" x14ac:dyDescent="0.25">
      <c r="A17">
        <v>14</v>
      </c>
      <c r="B17" s="3" t="s">
        <v>109</v>
      </c>
      <c r="C17" s="3" t="s">
        <v>110</v>
      </c>
      <c r="D17" s="3" t="s">
        <v>111</v>
      </c>
      <c r="E17" s="4" t="s">
        <v>64</v>
      </c>
      <c r="F17" s="4">
        <f>SUM(40*178+40*124)</f>
        <v>12080</v>
      </c>
      <c r="G17" s="5" t="s">
        <v>112</v>
      </c>
      <c r="H17" s="6">
        <v>59</v>
      </c>
      <c r="I17" s="6" t="s">
        <v>61</v>
      </c>
    </row>
    <row r="18" spans="1:9" x14ac:dyDescent="0.25">
      <c r="A18">
        <v>15</v>
      </c>
      <c r="B18" s="3" t="s">
        <v>113</v>
      </c>
      <c r="C18" s="3" t="s">
        <v>114</v>
      </c>
      <c r="D18" s="3" t="s">
        <v>115</v>
      </c>
      <c r="E18" s="4" t="s">
        <v>64</v>
      </c>
      <c r="F18" s="4">
        <f>SUM(65*124)</f>
        <v>8060</v>
      </c>
      <c r="G18" s="7" t="s">
        <v>116</v>
      </c>
      <c r="H18" s="6">
        <v>83</v>
      </c>
      <c r="I18" s="6" t="s">
        <v>61</v>
      </c>
    </row>
    <row r="19" spans="1:9" x14ac:dyDescent="0.25">
      <c r="A19">
        <v>16</v>
      </c>
      <c r="B19" s="3" t="s">
        <v>117</v>
      </c>
      <c r="C19" s="3" t="s">
        <v>118</v>
      </c>
      <c r="D19" s="3"/>
      <c r="E19" s="4" t="s">
        <v>64</v>
      </c>
      <c r="F19" s="4">
        <f>SUM(30*178+10*124)</f>
        <v>6580</v>
      </c>
      <c r="G19" s="5" t="s">
        <v>119</v>
      </c>
      <c r="H19" s="6">
        <v>40</v>
      </c>
      <c r="I19" s="6" t="s">
        <v>60</v>
      </c>
    </row>
    <row r="20" spans="1:9" x14ac:dyDescent="0.25">
      <c r="A20">
        <v>17</v>
      </c>
      <c r="B20" s="3" t="s">
        <v>120</v>
      </c>
      <c r="C20" s="3" t="s">
        <v>121</v>
      </c>
      <c r="D20" s="3" t="s">
        <v>122</v>
      </c>
      <c r="E20" s="4" t="s">
        <v>64</v>
      </c>
      <c r="F20" s="4">
        <f>SUM(11*178+5*124)</f>
        <v>2578</v>
      </c>
      <c r="G20" s="5" t="s">
        <v>123</v>
      </c>
      <c r="H20" s="6">
        <v>32</v>
      </c>
      <c r="I20" s="6" t="s">
        <v>60</v>
      </c>
    </row>
    <row r="21" spans="1:9" x14ac:dyDescent="0.25">
      <c r="A21">
        <v>18</v>
      </c>
      <c r="B21" s="3" t="s">
        <v>124</v>
      </c>
      <c r="C21" s="3" t="s">
        <v>125</v>
      </c>
      <c r="D21" s="3" t="s">
        <v>126</v>
      </c>
      <c r="E21" s="4" t="s">
        <v>64</v>
      </c>
      <c r="F21" s="4">
        <f>SUM(40*124)</f>
        <v>4960</v>
      </c>
      <c r="G21" s="5" t="s">
        <v>127</v>
      </c>
      <c r="H21" s="6">
        <v>29</v>
      </c>
      <c r="I21" s="6" t="s">
        <v>60</v>
      </c>
    </row>
    <row r="22" spans="1:9" x14ac:dyDescent="0.25">
      <c r="A22">
        <v>19</v>
      </c>
      <c r="B22" s="3" t="s">
        <v>128</v>
      </c>
      <c r="C22" s="3" t="s">
        <v>129</v>
      </c>
      <c r="D22" s="3" t="s">
        <v>89</v>
      </c>
      <c r="E22" s="4" t="s">
        <v>64</v>
      </c>
      <c r="F22" s="4">
        <f>SUM(30*178+35*124)</f>
        <v>9680</v>
      </c>
      <c r="G22" s="5" t="s">
        <v>130</v>
      </c>
      <c r="H22" s="6">
        <v>53</v>
      </c>
      <c r="I22" s="6" t="s">
        <v>60</v>
      </c>
    </row>
    <row r="23" spans="1:9" x14ac:dyDescent="0.25">
      <c r="A23">
        <v>20</v>
      </c>
      <c r="B23" s="3" t="s">
        <v>131</v>
      </c>
      <c r="C23" s="3" t="s">
        <v>132</v>
      </c>
      <c r="D23" s="3" t="s">
        <v>133</v>
      </c>
      <c r="E23" s="4" t="s">
        <v>64</v>
      </c>
      <c r="F23" s="4">
        <f>SUM(35*178+15*124)</f>
        <v>8090</v>
      </c>
      <c r="G23" s="5" t="s">
        <v>134</v>
      </c>
      <c r="H23" s="6">
        <v>42</v>
      </c>
      <c r="I23" s="6" t="s">
        <v>60</v>
      </c>
    </row>
    <row r="24" spans="1:9" x14ac:dyDescent="0.25">
      <c r="A24">
        <v>21</v>
      </c>
      <c r="B24" s="3" t="s">
        <v>135</v>
      </c>
      <c r="C24" s="3" t="s">
        <v>136</v>
      </c>
      <c r="D24" s="3" t="s">
        <v>137</v>
      </c>
      <c r="E24" s="4" t="s">
        <v>64</v>
      </c>
      <c r="F24" s="4">
        <f>SUM(15*178+6*124)</f>
        <v>3414</v>
      </c>
      <c r="G24" s="5" t="s">
        <v>138</v>
      </c>
      <c r="H24" s="6">
        <v>40</v>
      </c>
      <c r="I24" s="6" t="s">
        <v>60</v>
      </c>
    </row>
    <row r="25" spans="1:9" x14ac:dyDescent="0.25">
      <c r="A25">
        <v>22</v>
      </c>
      <c r="B25" s="3" t="s">
        <v>139</v>
      </c>
      <c r="C25" s="3" t="s">
        <v>140</v>
      </c>
      <c r="D25" s="3"/>
      <c r="E25" s="4" t="s">
        <v>64</v>
      </c>
      <c r="F25" s="4">
        <f>SUM(5*178)</f>
        <v>890</v>
      </c>
      <c r="G25" s="5" t="s">
        <v>141</v>
      </c>
      <c r="H25" s="6">
        <v>48</v>
      </c>
      <c r="I25" s="6" t="s">
        <v>60</v>
      </c>
    </row>
    <row r="26" spans="1:9" x14ac:dyDescent="0.25">
      <c r="A26">
        <v>23</v>
      </c>
      <c r="B26" s="3" t="s">
        <v>142</v>
      </c>
      <c r="C26" s="3" t="s">
        <v>143</v>
      </c>
      <c r="D26" s="3" t="s">
        <v>144</v>
      </c>
      <c r="E26" s="4" t="s">
        <v>64</v>
      </c>
      <c r="F26" s="4">
        <f>SUM(20*178+10*124)</f>
        <v>4800</v>
      </c>
      <c r="G26" s="5" t="s">
        <v>145</v>
      </c>
      <c r="H26" s="6">
        <v>58</v>
      </c>
      <c r="I26" s="6" t="s">
        <v>60</v>
      </c>
    </row>
    <row r="27" spans="1:9" x14ac:dyDescent="0.25">
      <c r="A27">
        <v>24</v>
      </c>
      <c r="B27" s="3" t="s">
        <v>146</v>
      </c>
      <c r="C27" s="3" t="s">
        <v>147</v>
      </c>
      <c r="D27" s="3"/>
      <c r="E27" s="4" t="s">
        <v>64</v>
      </c>
      <c r="F27" s="4">
        <f>SUM(20*124)</f>
        <v>2480</v>
      </c>
      <c r="G27" s="5" t="s">
        <v>148</v>
      </c>
      <c r="H27" s="6">
        <v>48</v>
      </c>
      <c r="I27" s="6" t="s">
        <v>60</v>
      </c>
    </row>
    <row r="28" spans="1:9" x14ac:dyDescent="0.25">
      <c r="A28">
        <v>25</v>
      </c>
      <c r="B28" s="3" t="s">
        <v>149</v>
      </c>
      <c r="C28" s="3" t="s">
        <v>150</v>
      </c>
      <c r="D28" s="3" t="s">
        <v>151</v>
      </c>
      <c r="E28" s="4" t="s">
        <v>64</v>
      </c>
      <c r="F28" s="4">
        <f>SUM(20*178+20*124)</f>
        <v>6040</v>
      </c>
      <c r="G28" s="5" t="s">
        <v>152</v>
      </c>
      <c r="H28" s="6">
        <v>44</v>
      </c>
      <c r="I28" s="6" t="s">
        <v>61</v>
      </c>
    </row>
    <row r="29" spans="1:9" x14ac:dyDescent="0.25">
      <c r="A29">
        <v>26</v>
      </c>
      <c r="B29" s="3" t="s">
        <v>94</v>
      </c>
      <c r="C29" s="3" t="s">
        <v>96</v>
      </c>
      <c r="D29" s="3"/>
      <c r="E29" s="4" t="s">
        <v>64</v>
      </c>
      <c r="F29" s="4">
        <f>SUM(10*124)</f>
        <v>1240</v>
      </c>
      <c r="G29" s="5" t="s">
        <v>153</v>
      </c>
      <c r="H29" s="6">
        <v>40</v>
      </c>
      <c r="I29" s="6" t="s">
        <v>61</v>
      </c>
    </row>
    <row r="30" spans="1:9" x14ac:dyDescent="0.25">
      <c r="A30">
        <v>27</v>
      </c>
      <c r="B30" s="3" t="s">
        <v>154</v>
      </c>
      <c r="C30" s="3" t="s">
        <v>155</v>
      </c>
      <c r="D30" s="3" t="s">
        <v>156</v>
      </c>
      <c r="E30" s="4" t="s">
        <v>64</v>
      </c>
      <c r="F30" s="4">
        <f>SUM(10*178)</f>
        <v>1780</v>
      </c>
      <c r="G30" s="5" t="s">
        <v>157</v>
      </c>
      <c r="H30" s="6">
        <v>49</v>
      </c>
      <c r="I30" s="6" t="s">
        <v>60</v>
      </c>
    </row>
    <row r="31" spans="1:9" x14ac:dyDescent="0.25">
      <c r="A31">
        <v>28</v>
      </c>
      <c r="B31" s="3" t="s">
        <v>158</v>
      </c>
      <c r="C31" s="3" t="s">
        <v>159</v>
      </c>
      <c r="D31" s="3" t="s">
        <v>160</v>
      </c>
      <c r="E31" s="4" t="s">
        <v>64</v>
      </c>
      <c r="F31" s="4">
        <f>SUM(35*178)</f>
        <v>6230</v>
      </c>
      <c r="G31" s="5" t="s">
        <v>161</v>
      </c>
      <c r="H31" s="6">
        <v>45</v>
      </c>
      <c r="I31" s="6" t="s">
        <v>60</v>
      </c>
    </row>
    <row r="32" spans="1:9" x14ac:dyDescent="0.25">
      <c r="A32">
        <v>29</v>
      </c>
      <c r="B32" s="3" t="s">
        <v>162</v>
      </c>
      <c r="C32" s="3" t="s">
        <v>163</v>
      </c>
      <c r="D32" s="3" t="s">
        <v>164</v>
      </c>
      <c r="E32" s="4" t="s">
        <v>64</v>
      </c>
      <c r="F32" s="4">
        <f>SUM(25*178+10*124)</f>
        <v>5690</v>
      </c>
      <c r="G32" s="5" t="s">
        <v>165</v>
      </c>
      <c r="H32" s="6">
        <v>38</v>
      </c>
      <c r="I32" s="6" t="s">
        <v>60</v>
      </c>
    </row>
    <row r="33" spans="1:9" x14ac:dyDescent="0.25">
      <c r="A33">
        <v>30</v>
      </c>
      <c r="B33" s="3" t="s">
        <v>166</v>
      </c>
      <c r="C33" s="3" t="s">
        <v>63</v>
      </c>
      <c r="D33" s="3" t="s">
        <v>167</v>
      </c>
      <c r="E33" s="4" t="s">
        <v>64</v>
      </c>
      <c r="F33" s="4">
        <f>SUM(25*178)</f>
        <v>4450</v>
      </c>
      <c r="G33" s="7" t="s">
        <v>168</v>
      </c>
      <c r="H33" s="6">
        <v>65</v>
      </c>
      <c r="I33" s="6" t="s">
        <v>60</v>
      </c>
    </row>
    <row r="34" spans="1:9" x14ac:dyDescent="0.25">
      <c r="A34">
        <v>31</v>
      </c>
      <c r="B34" s="3" t="s">
        <v>169</v>
      </c>
      <c r="C34" s="3" t="s">
        <v>170</v>
      </c>
      <c r="D34" s="3"/>
      <c r="E34" s="4" t="s">
        <v>64</v>
      </c>
      <c r="F34" s="4">
        <f>SUM(90*178)</f>
        <v>16020</v>
      </c>
      <c r="G34" s="7" t="s">
        <v>171</v>
      </c>
      <c r="H34" s="6">
        <v>41</v>
      </c>
      <c r="I34" s="6" t="s">
        <v>61</v>
      </c>
    </row>
    <row r="35" spans="1:9" x14ac:dyDescent="0.25">
      <c r="A35">
        <v>32</v>
      </c>
      <c r="B35" s="3" t="s">
        <v>172</v>
      </c>
      <c r="C35" s="3" t="s">
        <v>163</v>
      </c>
      <c r="D35" s="3" t="s">
        <v>164</v>
      </c>
      <c r="E35" s="4" t="s">
        <v>64</v>
      </c>
      <c r="F35" s="4">
        <f>SUM(30*178+30*124)</f>
        <v>9060</v>
      </c>
      <c r="G35" s="7" t="s">
        <v>171</v>
      </c>
      <c r="H35" s="6">
        <v>42</v>
      </c>
      <c r="I35" s="6" t="s">
        <v>60</v>
      </c>
    </row>
    <row r="36" spans="1:9" x14ac:dyDescent="0.25">
      <c r="A36">
        <v>33</v>
      </c>
      <c r="B36" s="3" t="s">
        <v>173</v>
      </c>
      <c r="C36" s="3" t="s">
        <v>106</v>
      </c>
      <c r="D36" s="3"/>
      <c r="E36" s="4" t="s">
        <v>64</v>
      </c>
      <c r="F36" s="4">
        <f>SUM(20*178)</f>
        <v>3560</v>
      </c>
      <c r="G36" s="7" t="s">
        <v>174</v>
      </c>
      <c r="H36" s="6">
        <v>55</v>
      </c>
      <c r="I36" s="6" t="s">
        <v>60</v>
      </c>
    </row>
    <row r="37" spans="1:9" x14ac:dyDescent="0.25">
      <c r="A37">
        <v>34</v>
      </c>
      <c r="B37" s="3" t="s">
        <v>175</v>
      </c>
      <c r="C37" s="3" t="s">
        <v>176</v>
      </c>
      <c r="D37" s="3"/>
      <c r="E37" s="4" t="s">
        <v>64</v>
      </c>
      <c r="F37" s="4">
        <f>SUM(12*178)</f>
        <v>2136</v>
      </c>
      <c r="G37" s="7" t="s">
        <v>177</v>
      </c>
      <c r="H37" s="6">
        <v>65</v>
      </c>
      <c r="I37" s="6" t="s">
        <v>61</v>
      </c>
    </row>
    <row r="38" spans="1:9" x14ac:dyDescent="0.25">
      <c r="A38">
        <v>35</v>
      </c>
      <c r="B38" s="3" t="s">
        <v>178</v>
      </c>
      <c r="C38" s="3" t="s">
        <v>179</v>
      </c>
      <c r="D38" s="3" t="s">
        <v>180</v>
      </c>
      <c r="E38" s="4" t="s">
        <v>64</v>
      </c>
      <c r="F38" s="4">
        <f>SUM(10*178)</f>
        <v>1780</v>
      </c>
      <c r="G38" s="7" t="s">
        <v>181</v>
      </c>
      <c r="H38" s="6">
        <v>53</v>
      </c>
      <c r="I38" s="6" t="s">
        <v>61</v>
      </c>
    </row>
    <row r="39" spans="1:9" x14ac:dyDescent="0.25">
      <c r="A39">
        <v>36</v>
      </c>
      <c r="B39" s="3" t="s">
        <v>182</v>
      </c>
      <c r="C39" s="3" t="s">
        <v>183</v>
      </c>
      <c r="D39" s="3" t="s">
        <v>180</v>
      </c>
      <c r="E39" s="4" t="s">
        <v>64</v>
      </c>
      <c r="F39" s="4">
        <f>SUM(30*178+17*124)</f>
        <v>7448</v>
      </c>
      <c r="G39" s="5" t="s">
        <v>184</v>
      </c>
      <c r="H39" s="6">
        <v>36</v>
      </c>
      <c r="I39" s="6" t="s">
        <v>60</v>
      </c>
    </row>
    <row r="40" spans="1:9" x14ac:dyDescent="0.25">
      <c r="A40">
        <v>37</v>
      </c>
      <c r="B40" s="3" t="s">
        <v>185</v>
      </c>
      <c r="C40" s="3" t="s">
        <v>186</v>
      </c>
      <c r="D40" s="3" t="s">
        <v>187</v>
      </c>
      <c r="E40" s="4" t="s">
        <v>64</v>
      </c>
      <c r="F40" s="4">
        <f>SUM(20*178)</f>
        <v>3560</v>
      </c>
      <c r="G40" s="7" t="s">
        <v>188</v>
      </c>
      <c r="H40" s="6">
        <v>63</v>
      </c>
      <c r="I40" s="6" t="s">
        <v>61</v>
      </c>
    </row>
    <row r="41" spans="1:9" x14ac:dyDescent="0.25">
      <c r="A41">
        <v>38</v>
      </c>
      <c r="B41" s="5" t="s">
        <v>189</v>
      </c>
      <c r="C41" s="5" t="s">
        <v>190</v>
      </c>
      <c r="D41" s="5" t="s">
        <v>191</v>
      </c>
      <c r="E41" s="4" t="s">
        <v>64</v>
      </c>
      <c r="F41" s="4">
        <f>SUM(15*178)</f>
        <v>2670</v>
      </c>
      <c r="G41" s="5" t="s">
        <v>192</v>
      </c>
      <c r="H41" s="6">
        <v>29</v>
      </c>
      <c r="I41" s="6" t="s">
        <v>61</v>
      </c>
    </row>
    <row r="42" spans="1:9" x14ac:dyDescent="0.25">
      <c r="A42">
        <v>39</v>
      </c>
      <c r="B42" s="5" t="s">
        <v>193</v>
      </c>
      <c r="C42" s="5" t="s">
        <v>194</v>
      </c>
      <c r="D42" s="5" t="s">
        <v>195</v>
      </c>
      <c r="E42" s="4" t="s">
        <v>64</v>
      </c>
      <c r="F42" s="4">
        <f>SUM(4*178)</f>
        <v>712</v>
      </c>
      <c r="G42" s="3" t="s">
        <v>196</v>
      </c>
      <c r="H42" s="6">
        <v>41</v>
      </c>
      <c r="I42" s="6" t="s">
        <v>61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2019-05-02T15:36:54Z</dcterms:created>
  <dcterms:modified xsi:type="dcterms:W3CDTF">2019-07-22T20:08:34Z</dcterms:modified>
</cp:coreProperties>
</file>