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3 b\2019\1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definedNames>
    <definedName name="Hidden_1_Tabla_4995768">[1]Hidden_1_Tabla_499576!$A$1:$A$2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<sst xmlns="http://schemas.openxmlformats.org/spreadsheetml/2006/main" count="235" uniqueCount="146">
  <si>
    <t>ERIKA</t>
  </si>
  <si>
    <t xml:space="preserve">LOPEZ </t>
  </si>
  <si>
    <t>PERSONA FISICA</t>
  </si>
  <si>
    <t xml:space="preserve"> CONOCIDO LAS CAÑADAS</t>
  </si>
  <si>
    <t>Femenino</t>
  </si>
  <si>
    <t xml:space="preserve">BEATRIZ ISABEL </t>
  </si>
  <si>
    <t xml:space="preserve">ROBLES </t>
  </si>
  <si>
    <t xml:space="preserve">RIOS </t>
  </si>
  <si>
    <t xml:space="preserve">CALLEJONES DE GUASAVITO </t>
  </si>
  <si>
    <t>MARTIN</t>
  </si>
  <si>
    <t xml:space="preserve">LEAL </t>
  </si>
  <si>
    <t xml:space="preserve">EJ. CHINO DE LOS LOPEZ </t>
  </si>
  <si>
    <t>Masculino</t>
  </si>
  <si>
    <t xml:space="preserve">EDY YVONNE </t>
  </si>
  <si>
    <t>LEYVA</t>
  </si>
  <si>
    <t>VALENZUELA</t>
  </si>
  <si>
    <t xml:space="preserve">ARACELY </t>
  </si>
  <si>
    <t>ISLAS</t>
  </si>
  <si>
    <t>AV. ALVARO OBREGON</t>
  </si>
  <si>
    <t xml:space="preserve">JUAN </t>
  </si>
  <si>
    <t xml:space="preserve">PANDURO </t>
  </si>
  <si>
    <t>CAMEZ</t>
  </si>
  <si>
    <t>CALLE 14 Y DREN AV. TOROCAHUI</t>
  </si>
  <si>
    <t>JOSE SEBASTIAN</t>
  </si>
  <si>
    <t xml:space="preserve">AHUMADA </t>
  </si>
  <si>
    <t xml:space="preserve">CRUZ </t>
  </si>
  <si>
    <t xml:space="preserve">CALLE LOS CARRISITOS </t>
  </si>
  <si>
    <t xml:space="preserve">CARMEN GPE. </t>
  </si>
  <si>
    <t>GUTIERREZ</t>
  </si>
  <si>
    <t>CERVANTES</t>
  </si>
  <si>
    <t>GABRIEL LEYVA SOLANO S/N</t>
  </si>
  <si>
    <t xml:space="preserve">LIVIER </t>
  </si>
  <si>
    <t xml:space="preserve">RUBIO </t>
  </si>
  <si>
    <t>RIO SAN LORENZO #116</t>
  </si>
  <si>
    <t xml:space="preserve">JOSE DE JESUS </t>
  </si>
  <si>
    <t xml:space="preserve">SEPULVEDA </t>
  </si>
  <si>
    <t>RODRIGUEZ</t>
  </si>
  <si>
    <t>BUGAMBILIAS #26</t>
  </si>
  <si>
    <t>RAMON GPE.</t>
  </si>
  <si>
    <t xml:space="preserve">GRACIANO </t>
  </si>
  <si>
    <t>BUELNA</t>
  </si>
  <si>
    <t xml:space="preserve">VICENTE </t>
  </si>
  <si>
    <t xml:space="preserve">ESPINOZA </t>
  </si>
  <si>
    <t xml:space="preserve"> </t>
  </si>
  <si>
    <t>TIERRA Y LIBERTAD</t>
  </si>
  <si>
    <t xml:space="preserve">LIDIA JAZMIN </t>
  </si>
  <si>
    <t xml:space="preserve">GARCIA </t>
  </si>
  <si>
    <t xml:space="preserve">LUGO </t>
  </si>
  <si>
    <t>CALLE RAMON F. ITURBE</t>
  </si>
  <si>
    <t xml:space="preserve">ABEL </t>
  </si>
  <si>
    <t xml:space="preserve">GONZALES </t>
  </si>
  <si>
    <t>GASTELUM</t>
  </si>
  <si>
    <t>AV. 16 DE SEP. Y GUERRERO</t>
  </si>
  <si>
    <t xml:space="preserve">JOSE ALEJANDRO </t>
  </si>
  <si>
    <t xml:space="preserve">GUTIERREZ </t>
  </si>
  <si>
    <t>CABANILLA</t>
  </si>
  <si>
    <t>CONOCIDO TAMAZULA</t>
  </si>
  <si>
    <t>ROSA CARMINA</t>
  </si>
  <si>
    <t xml:space="preserve"> ALCANTAR</t>
  </si>
  <si>
    <t xml:space="preserve">DOMICILIO CONOCIDO HERCULANO DE LA ROCHA </t>
  </si>
  <si>
    <t xml:space="preserve">LLUVIA MARINA </t>
  </si>
  <si>
    <t xml:space="preserve">MORA </t>
  </si>
  <si>
    <t>REYNA</t>
  </si>
  <si>
    <t xml:space="preserve">IGNACIO ZARAGOZA </t>
  </si>
  <si>
    <t xml:space="preserve">ABILENE </t>
  </si>
  <si>
    <t xml:space="preserve">GAMBINO </t>
  </si>
  <si>
    <t>BECERRA</t>
  </si>
  <si>
    <t xml:space="preserve">AV 5 DE MAYO </t>
  </si>
  <si>
    <t xml:space="preserve">CARMEN GUADALUPE </t>
  </si>
  <si>
    <t>GUTIERRES</t>
  </si>
  <si>
    <t xml:space="preserve">GABRIEL LEYVA </t>
  </si>
  <si>
    <t xml:space="preserve">ALEJA </t>
  </si>
  <si>
    <t>AUDEVEZ</t>
  </si>
  <si>
    <t xml:space="preserve">MELENDREZ </t>
  </si>
  <si>
    <t xml:space="preserve">DOMICILIO CONOCIDO LAS MORAS </t>
  </si>
  <si>
    <t xml:space="preserve">SUSANA AIDE </t>
  </si>
  <si>
    <t xml:space="preserve">GARIBALDI </t>
  </si>
  <si>
    <t>CERVANTEZ</t>
  </si>
  <si>
    <t>DOMICILIO CONOCIDO LA GUAMUCHILERA</t>
  </si>
  <si>
    <t xml:space="preserve">BEATRIZ </t>
  </si>
  <si>
    <t xml:space="preserve">MIRANDA </t>
  </si>
  <si>
    <t xml:space="preserve">CALLE 8 AV SANFRANCISCO Y JAPARAQUI </t>
  </si>
  <si>
    <t xml:space="preserve">MARIA VICTORIA </t>
  </si>
  <si>
    <t xml:space="preserve"> MEZA </t>
  </si>
  <si>
    <t xml:space="preserve">CARBAJAL </t>
  </si>
  <si>
    <t xml:space="preserve">CALLE JUAN JOSE RIOS </t>
  </si>
  <si>
    <t>CIELO YOLANDA</t>
  </si>
  <si>
    <t xml:space="preserve"> DIAZ</t>
  </si>
  <si>
    <t xml:space="preserve">RICARDO FLORES MAGON </t>
  </si>
  <si>
    <t xml:space="preserve">MANUEL FRANCISCO </t>
  </si>
  <si>
    <t>CONTRERAS</t>
  </si>
  <si>
    <t>PARRA</t>
  </si>
  <si>
    <t xml:space="preserve">CALLE GUADALUPE VICTORIA </t>
  </si>
  <si>
    <t>BLVD. PEDRO INFANTE #397</t>
  </si>
  <si>
    <t xml:space="preserve">MARIA TERESA </t>
  </si>
  <si>
    <t>ARMENTA</t>
  </si>
  <si>
    <t>ACOSTA</t>
  </si>
  <si>
    <t xml:space="preserve">CALLE RIO VALUARTE </t>
  </si>
  <si>
    <t>LORENZA</t>
  </si>
  <si>
    <t xml:space="preserve">PERES </t>
  </si>
  <si>
    <t xml:space="preserve">MOROYOQUI </t>
  </si>
  <si>
    <t xml:space="preserve">CALLE ROSALES </t>
  </si>
  <si>
    <t>LUCIA GUADALUPE</t>
  </si>
  <si>
    <t>LOYA</t>
  </si>
  <si>
    <t>NAVARRETE</t>
  </si>
  <si>
    <t>CALLE FRIDA KHALO</t>
  </si>
  <si>
    <t>MARIA DEL ROSARIO</t>
  </si>
  <si>
    <t>VALERIO</t>
  </si>
  <si>
    <t>SANTOS DEGOLLADO #237</t>
  </si>
  <si>
    <t xml:space="preserve">WALTER </t>
  </si>
  <si>
    <t xml:space="preserve">FIGUEROA </t>
  </si>
  <si>
    <t xml:space="preserve">ANTONIO ROSALES S/N </t>
  </si>
  <si>
    <t xml:space="preserve">MAIRA </t>
  </si>
  <si>
    <t xml:space="preserve">MARGARITA </t>
  </si>
  <si>
    <t>JOSE MARIA RAYON #401</t>
  </si>
  <si>
    <t xml:space="preserve">ARMANDO </t>
  </si>
  <si>
    <t>SOBERANES</t>
  </si>
  <si>
    <t>CONOCIDO EL TORTUGO</t>
  </si>
  <si>
    <t>EFRAIN</t>
  </si>
  <si>
    <t>ROJAS</t>
  </si>
  <si>
    <t xml:space="preserve">LUQUE </t>
  </si>
  <si>
    <t>FRACCIONAMIENTO LOS ANGELES</t>
  </si>
  <si>
    <t>OLGA ELIZA</t>
  </si>
  <si>
    <t xml:space="preserve">VALLE </t>
  </si>
  <si>
    <t>CALLE PRINCIPAL S/N</t>
  </si>
  <si>
    <t>RAFAEL</t>
  </si>
  <si>
    <t xml:space="preserve">BON </t>
  </si>
  <si>
    <t>MOSS</t>
  </si>
  <si>
    <t xml:space="preserve">NELSON S/N </t>
  </si>
  <si>
    <t xml:space="preserve">PABLO JACIEL </t>
  </si>
  <si>
    <t xml:space="preserve">AVILA </t>
  </si>
  <si>
    <t>NOYOLA</t>
  </si>
  <si>
    <t>CONOCIDO EL SACRIFICIO</t>
  </si>
  <si>
    <t xml:space="preserve">LUIS </t>
  </si>
  <si>
    <t>MURILLO</t>
  </si>
  <si>
    <t>FAVELA</t>
  </si>
  <si>
    <t>CALLE QUINTA</t>
  </si>
  <si>
    <t>NO.</t>
  </si>
  <si>
    <t>NOMBRE</t>
  </si>
  <si>
    <t>APELLIDO</t>
  </si>
  <si>
    <t>TIPO DE PERSONA</t>
  </si>
  <si>
    <t>MONTO</t>
  </si>
  <si>
    <t>LOCALIDAD</t>
  </si>
  <si>
    <t>EDAD</t>
  </si>
  <si>
    <t>SEXO</t>
  </si>
  <si>
    <t>RELACION DE VENTA DE CEMENTO Y MORTERO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</si>
</sst>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2" xfId="0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A%20BON\Desktop\6.-%20AURELIA%20LEAL\2019\ACCESO%20A%20LA%20INFORMACION\PRIMER%20TRIMESTRE%202019\95\LTAIPES95FXLIIIB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99576"/>
      <sheetName val="Hidden_1_Tabla_499576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J12" sqref="J12"/>
    </sheetView>
  </sheetViews>
  <sheetFormatPr baseColWidth="10" defaultRowHeight="15" x14ac:dyDescent="0.25"/>
  <cols>
    <col min="1" max="1" width="6.140625" customWidth="1"/>
    <col min="2" max="2" width="19" customWidth="1"/>
    <col min="3" max="3" width="18.140625" customWidth="1"/>
    <col min="4" max="4" width="19.5703125" customWidth="1"/>
    <col min="5" max="5" width="17.28515625" customWidth="1"/>
    <col min="7" max="7" width="42" customWidth="1"/>
    <col min="8" max="8" width="8" customWidth="1"/>
  </cols>
  <sheetData>
    <row r="1" spans="1:9" x14ac:dyDescent="0.25">
      <c r="A1" s="1" t="s">
        <v>145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/>
    <row r="4" spans="1:9" ht="16.5" thickTop="1" thickBot="1" x14ac:dyDescent="0.3">
      <c r="A4" s="11" t="s">
        <v>137</v>
      </c>
      <c r="B4" s="12" t="s">
        <v>138</v>
      </c>
      <c r="C4" s="12" t="s">
        <v>139</v>
      </c>
      <c r="D4" s="12" t="s">
        <v>139</v>
      </c>
      <c r="E4" s="12" t="s">
        <v>140</v>
      </c>
      <c r="F4" s="12" t="s">
        <v>141</v>
      </c>
      <c r="G4" s="12" t="s">
        <v>142</v>
      </c>
      <c r="H4" s="12" t="s">
        <v>143</v>
      </c>
      <c r="I4" s="13" t="s">
        <v>144</v>
      </c>
    </row>
    <row r="5" spans="1:9" ht="15.75" thickTop="1" x14ac:dyDescent="0.25">
      <c r="A5" s="7">
        <v>1</v>
      </c>
      <c r="B5" s="8" t="s">
        <v>0</v>
      </c>
      <c r="C5" s="8" t="s">
        <v>1</v>
      </c>
      <c r="D5" s="8"/>
      <c r="E5" s="7" t="s">
        <v>2</v>
      </c>
      <c r="F5" s="7">
        <f>SUM(54*178)</f>
        <v>9612</v>
      </c>
      <c r="G5" s="9" t="s">
        <v>3</v>
      </c>
      <c r="H5" s="10">
        <v>42</v>
      </c>
      <c r="I5" s="10" t="s">
        <v>4</v>
      </c>
    </row>
    <row r="6" spans="1:9" x14ac:dyDescent="0.25">
      <c r="A6" s="2">
        <v>2</v>
      </c>
      <c r="B6" s="3" t="s">
        <v>5</v>
      </c>
      <c r="C6" s="3" t="s">
        <v>6</v>
      </c>
      <c r="D6" s="3" t="s">
        <v>7</v>
      </c>
      <c r="E6" s="2" t="s">
        <v>2</v>
      </c>
      <c r="F6" s="2">
        <f>SUM(17*178+12*124)</f>
        <v>4514</v>
      </c>
      <c r="G6" s="4" t="s">
        <v>8</v>
      </c>
      <c r="H6" s="5">
        <v>26</v>
      </c>
      <c r="I6" s="5" t="s">
        <v>4</v>
      </c>
    </row>
    <row r="7" spans="1:9" x14ac:dyDescent="0.25">
      <c r="A7" s="2">
        <v>3</v>
      </c>
      <c r="B7" s="3" t="s">
        <v>9</v>
      </c>
      <c r="C7" s="3" t="s">
        <v>1</v>
      </c>
      <c r="D7" s="3" t="s">
        <v>10</v>
      </c>
      <c r="E7" s="2" t="s">
        <v>2</v>
      </c>
      <c r="F7" s="2">
        <f>SUM(50*178+50*124)</f>
        <v>15100</v>
      </c>
      <c r="G7" s="4" t="s">
        <v>11</v>
      </c>
      <c r="H7" s="5">
        <v>51</v>
      </c>
      <c r="I7" s="5" t="s">
        <v>12</v>
      </c>
    </row>
    <row r="8" spans="1:9" x14ac:dyDescent="0.25">
      <c r="A8" s="2">
        <v>4</v>
      </c>
      <c r="B8" s="3" t="s">
        <v>13</v>
      </c>
      <c r="C8" s="3" t="s">
        <v>14</v>
      </c>
      <c r="D8" s="3" t="s">
        <v>15</v>
      </c>
      <c r="E8" s="2" t="s">
        <v>2</v>
      </c>
      <c r="F8" s="2">
        <f>SUM(50*178+50*124)</f>
        <v>15100</v>
      </c>
      <c r="G8" s="4" t="s">
        <v>11</v>
      </c>
      <c r="H8" s="5">
        <v>45</v>
      </c>
      <c r="I8" s="5" t="s">
        <v>4</v>
      </c>
    </row>
    <row r="9" spans="1:9" x14ac:dyDescent="0.25">
      <c r="A9" s="2">
        <v>5</v>
      </c>
      <c r="B9" s="3" t="s">
        <v>16</v>
      </c>
      <c r="C9" s="3" t="s">
        <v>17</v>
      </c>
      <c r="D9" s="3"/>
      <c r="E9" s="2" t="s">
        <v>2</v>
      </c>
      <c r="F9" s="2">
        <f>SUM(20*124)</f>
        <v>2480</v>
      </c>
      <c r="G9" s="4" t="s">
        <v>18</v>
      </c>
      <c r="H9" s="5">
        <v>41</v>
      </c>
      <c r="I9" s="5" t="s">
        <v>4</v>
      </c>
    </row>
    <row r="10" spans="1:9" x14ac:dyDescent="0.25">
      <c r="A10" s="2">
        <v>6</v>
      </c>
      <c r="B10" s="3" t="s">
        <v>19</v>
      </c>
      <c r="C10" s="3" t="s">
        <v>20</v>
      </c>
      <c r="D10" s="3" t="s">
        <v>21</v>
      </c>
      <c r="E10" s="2" t="s">
        <v>2</v>
      </c>
      <c r="F10" s="2">
        <f>SUM(10*178)</f>
        <v>1780</v>
      </c>
      <c r="G10" s="4" t="s">
        <v>22</v>
      </c>
      <c r="H10" s="5">
        <v>54</v>
      </c>
      <c r="I10" s="5" t="s">
        <v>12</v>
      </c>
    </row>
    <row r="11" spans="1:9" x14ac:dyDescent="0.25">
      <c r="A11" s="2">
        <v>7</v>
      </c>
      <c r="B11" s="3" t="s">
        <v>23</v>
      </c>
      <c r="C11" s="3" t="s">
        <v>24</v>
      </c>
      <c r="D11" s="3" t="s">
        <v>25</v>
      </c>
      <c r="E11" s="2" t="s">
        <v>2</v>
      </c>
      <c r="F11" s="2">
        <f>SUM(10*178+4*124)</f>
        <v>2276</v>
      </c>
      <c r="G11" s="4" t="s">
        <v>26</v>
      </c>
      <c r="H11" s="5">
        <v>43</v>
      </c>
      <c r="I11" s="5" t="s">
        <v>12</v>
      </c>
    </row>
    <row r="12" spans="1:9" x14ac:dyDescent="0.25">
      <c r="A12" s="2">
        <v>8</v>
      </c>
      <c r="B12" s="3" t="s">
        <v>27</v>
      </c>
      <c r="C12" s="3" t="s">
        <v>28</v>
      </c>
      <c r="D12" s="3" t="s">
        <v>29</v>
      </c>
      <c r="E12" s="2" t="s">
        <v>2</v>
      </c>
      <c r="F12" s="2">
        <f>SUM(90*178+19*124)</f>
        <v>18376</v>
      </c>
      <c r="G12" s="4" t="s">
        <v>30</v>
      </c>
      <c r="H12" s="5">
        <v>52</v>
      </c>
      <c r="I12" s="5" t="s">
        <v>4</v>
      </c>
    </row>
    <row r="13" spans="1:9" x14ac:dyDescent="0.25">
      <c r="A13" s="2">
        <v>9</v>
      </c>
      <c r="B13" s="3" t="s">
        <v>31</v>
      </c>
      <c r="C13" s="3" t="s">
        <v>32</v>
      </c>
      <c r="D13" s="3" t="s">
        <v>14</v>
      </c>
      <c r="E13" s="2" t="s">
        <v>2</v>
      </c>
      <c r="F13" s="2">
        <f>SUM(54*178)</f>
        <v>9612</v>
      </c>
      <c r="G13" s="4" t="s">
        <v>33</v>
      </c>
      <c r="H13" s="5">
        <v>46</v>
      </c>
      <c r="I13" s="5" t="s">
        <v>4</v>
      </c>
    </row>
    <row r="14" spans="1:9" x14ac:dyDescent="0.25">
      <c r="A14" s="2">
        <v>10</v>
      </c>
      <c r="B14" s="3" t="s">
        <v>34</v>
      </c>
      <c r="C14" s="3" t="s">
        <v>35</v>
      </c>
      <c r="D14" s="3" t="s">
        <v>36</v>
      </c>
      <c r="E14" s="2" t="s">
        <v>2</v>
      </c>
      <c r="F14" s="2">
        <f>SUM(10*178+20*124)</f>
        <v>4260</v>
      </c>
      <c r="G14" s="4" t="s">
        <v>37</v>
      </c>
      <c r="H14" s="5">
        <v>37</v>
      </c>
      <c r="I14" s="5" t="s">
        <v>4</v>
      </c>
    </row>
    <row r="15" spans="1:9" x14ac:dyDescent="0.25">
      <c r="A15" s="2">
        <v>11</v>
      </c>
      <c r="B15" s="3" t="s">
        <v>38</v>
      </c>
      <c r="C15" s="3" t="s">
        <v>39</v>
      </c>
      <c r="D15" s="3" t="s">
        <v>40</v>
      </c>
      <c r="E15" s="2" t="s">
        <v>2</v>
      </c>
      <c r="F15" s="2">
        <f>SUM(10*124)</f>
        <v>1240</v>
      </c>
      <c r="G15" s="4" t="s">
        <v>8</v>
      </c>
      <c r="H15" s="5">
        <v>29</v>
      </c>
      <c r="I15" s="5" t="s">
        <v>12</v>
      </c>
    </row>
    <row r="16" spans="1:9" x14ac:dyDescent="0.25">
      <c r="A16" s="2">
        <v>12</v>
      </c>
      <c r="B16" s="3" t="s">
        <v>41</v>
      </c>
      <c r="C16" s="3" t="s">
        <v>42</v>
      </c>
      <c r="D16" s="3" t="s">
        <v>43</v>
      </c>
      <c r="E16" s="2" t="s">
        <v>2</v>
      </c>
      <c r="F16" s="2">
        <f>SUM(10*178)</f>
        <v>1780</v>
      </c>
      <c r="G16" s="4" t="s">
        <v>44</v>
      </c>
      <c r="H16" s="5">
        <v>29</v>
      </c>
      <c r="I16" s="5" t="s">
        <v>12</v>
      </c>
    </row>
    <row r="17" spans="1:9" x14ac:dyDescent="0.25">
      <c r="A17" s="2">
        <v>13</v>
      </c>
      <c r="B17" s="3" t="s">
        <v>45</v>
      </c>
      <c r="C17" s="3" t="s">
        <v>46</v>
      </c>
      <c r="D17" s="3" t="s">
        <v>47</v>
      </c>
      <c r="E17" s="2" t="s">
        <v>2</v>
      </c>
      <c r="F17" s="2">
        <f>SUM(20*178+15*124)</f>
        <v>5420</v>
      </c>
      <c r="G17" s="4" t="s">
        <v>48</v>
      </c>
      <c r="H17" s="5">
        <v>37</v>
      </c>
      <c r="I17" s="5" t="s">
        <v>4</v>
      </c>
    </row>
    <row r="18" spans="1:9" x14ac:dyDescent="0.25">
      <c r="A18" s="2">
        <v>14</v>
      </c>
      <c r="B18" s="3" t="s">
        <v>49</v>
      </c>
      <c r="C18" s="3" t="s">
        <v>50</v>
      </c>
      <c r="D18" s="3" t="s">
        <v>51</v>
      </c>
      <c r="E18" s="2" t="s">
        <v>2</v>
      </c>
      <c r="F18" s="2">
        <f>SUM(40*178+40*124)</f>
        <v>12080</v>
      </c>
      <c r="G18" s="4" t="s">
        <v>52</v>
      </c>
      <c r="H18" s="5">
        <v>59</v>
      </c>
      <c r="I18" s="5" t="s">
        <v>12</v>
      </c>
    </row>
    <row r="19" spans="1:9" x14ac:dyDescent="0.25">
      <c r="A19" s="2">
        <v>15</v>
      </c>
      <c r="B19" s="3" t="s">
        <v>53</v>
      </c>
      <c r="C19" s="3" t="s">
        <v>54</v>
      </c>
      <c r="D19" s="3" t="s">
        <v>55</v>
      </c>
      <c r="E19" s="2" t="s">
        <v>2</v>
      </c>
      <c r="F19" s="2">
        <f>SUM(65*124)</f>
        <v>8060</v>
      </c>
      <c r="G19" s="6" t="s">
        <v>56</v>
      </c>
      <c r="H19" s="5">
        <v>83</v>
      </c>
      <c r="I19" s="5" t="s">
        <v>12</v>
      </c>
    </row>
    <row r="20" spans="1:9" x14ac:dyDescent="0.25">
      <c r="A20" s="2">
        <v>16</v>
      </c>
      <c r="B20" s="3" t="s">
        <v>57</v>
      </c>
      <c r="C20" s="3" t="s">
        <v>58</v>
      </c>
      <c r="D20" s="3"/>
      <c r="E20" s="2" t="s">
        <v>2</v>
      </c>
      <c r="F20" s="2">
        <f>SUM(30*178+10*124)</f>
        <v>6580</v>
      </c>
      <c r="G20" s="4" t="s">
        <v>59</v>
      </c>
      <c r="H20" s="5">
        <v>40</v>
      </c>
      <c r="I20" s="5" t="s">
        <v>4</v>
      </c>
    </row>
    <row r="21" spans="1:9" x14ac:dyDescent="0.25">
      <c r="A21" s="2">
        <v>17</v>
      </c>
      <c r="B21" s="3" t="s">
        <v>60</v>
      </c>
      <c r="C21" s="3" t="s">
        <v>61</v>
      </c>
      <c r="D21" s="3" t="s">
        <v>62</v>
      </c>
      <c r="E21" s="2" t="s">
        <v>2</v>
      </c>
      <c r="F21" s="2">
        <f>SUM(11*178+5*124)</f>
        <v>2578</v>
      </c>
      <c r="G21" s="4" t="s">
        <v>63</v>
      </c>
      <c r="H21" s="5">
        <v>32</v>
      </c>
      <c r="I21" s="5" t="s">
        <v>4</v>
      </c>
    </row>
    <row r="22" spans="1:9" x14ac:dyDescent="0.25">
      <c r="A22" s="2">
        <v>18</v>
      </c>
      <c r="B22" s="3" t="s">
        <v>64</v>
      </c>
      <c r="C22" s="3" t="s">
        <v>65</v>
      </c>
      <c r="D22" s="3" t="s">
        <v>66</v>
      </c>
      <c r="E22" s="2" t="s">
        <v>2</v>
      </c>
      <c r="F22" s="2">
        <f>SUM(40*124)</f>
        <v>4960</v>
      </c>
      <c r="G22" s="4" t="s">
        <v>67</v>
      </c>
      <c r="H22" s="5">
        <v>29</v>
      </c>
      <c r="I22" s="5" t="s">
        <v>4</v>
      </c>
    </row>
    <row r="23" spans="1:9" x14ac:dyDescent="0.25">
      <c r="A23" s="2">
        <v>19</v>
      </c>
      <c r="B23" s="3" t="s">
        <v>68</v>
      </c>
      <c r="C23" s="3" t="s">
        <v>69</v>
      </c>
      <c r="D23" s="3" t="s">
        <v>29</v>
      </c>
      <c r="E23" s="2" t="s">
        <v>2</v>
      </c>
      <c r="F23" s="2">
        <f>SUM(30*178+35*124)</f>
        <v>9680</v>
      </c>
      <c r="G23" s="4" t="s">
        <v>70</v>
      </c>
      <c r="H23" s="5">
        <v>53</v>
      </c>
      <c r="I23" s="5" t="s">
        <v>4</v>
      </c>
    </row>
    <row r="24" spans="1:9" x14ac:dyDescent="0.25">
      <c r="A24" s="2">
        <v>20</v>
      </c>
      <c r="B24" s="3" t="s">
        <v>71</v>
      </c>
      <c r="C24" s="3" t="s">
        <v>72</v>
      </c>
      <c r="D24" s="3" t="s">
        <v>73</v>
      </c>
      <c r="E24" s="2" t="s">
        <v>2</v>
      </c>
      <c r="F24" s="2">
        <f>SUM(35*178+15*124)</f>
        <v>8090</v>
      </c>
      <c r="G24" s="4" t="s">
        <v>74</v>
      </c>
      <c r="H24" s="5">
        <v>42</v>
      </c>
      <c r="I24" s="5" t="s">
        <v>4</v>
      </c>
    </row>
    <row r="25" spans="1:9" x14ac:dyDescent="0.25">
      <c r="A25" s="2">
        <v>21</v>
      </c>
      <c r="B25" s="3" t="s">
        <v>75</v>
      </c>
      <c r="C25" s="3" t="s">
        <v>76</v>
      </c>
      <c r="D25" s="3" t="s">
        <v>77</v>
      </c>
      <c r="E25" s="2" t="s">
        <v>2</v>
      </c>
      <c r="F25" s="2">
        <f>SUM(15*178+6*124)</f>
        <v>3414</v>
      </c>
      <c r="G25" s="4" t="s">
        <v>78</v>
      </c>
      <c r="H25" s="5">
        <v>40</v>
      </c>
      <c r="I25" s="5" t="s">
        <v>4</v>
      </c>
    </row>
    <row r="26" spans="1:9" x14ac:dyDescent="0.25">
      <c r="A26" s="2">
        <v>22</v>
      </c>
      <c r="B26" s="3" t="s">
        <v>79</v>
      </c>
      <c r="C26" s="3" t="s">
        <v>80</v>
      </c>
      <c r="D26" s="3"/>
      <c r="E26" s="2" t="s">
        <v>2</v>
      </c>
      <c r="F26" s="2">
        <f>SUM(5*178)</f>
        <v>890</v>
      </c>
      <c r="G26" s="4" t="s">
        <v>81</v>
      </c>
      <c r="H26" s="5">
        <v>48</v>
      </c>
      <c r="I26" s="5" t="s">
        <v>4</v>
      </c>
    </row>
    <row r="27" spans="1:9" x14ac:dyDescent="0.25">
      <c r="A27" s="2">
        <v>23</v>
      </c>
      <c r="B27" s="3" t="s">
        <v>82</v>
      </c>
      <c r="C27" s="3" t="s">
        <v>83</v>
      </c>
      <c r="D27" s="3" t="s">
        <v>84</v>
      </c>
      <c r="E27" s="2" t="s">
        <v>2</v>
      </c>
      <c r="F27" s="2">
        <f>SUM(20*178+10*124)</f>
        <v>4800</v>
      </c>
      <c r="G27" s="4" t="s">
        <v>85</v>
      </c>
      <c r="H27" s="5">
        <v>58</v>
      </c>
      <c r="I27" s="5" t="s">
        <v>4</v>
      </c>
    </row>
    <row r="28" spans="1:9" x14ac:dyDescent="0.25">
      <c r="A28" s="2">
        <v>24</v>
      </c>
      <c r="B28" s="3" t="s">
        <v>86</v>
      </c>
      <c r="C28" s="3" t="s">
        <v>87</v>
      </c>
      <c r="D28" s="3"/>
      <c r="E28" s="2" t="s">
        <v>2</v>
      </c>
      <c r="F28" s="2">
        <f>SUM(20*124)</f>
        <v>2480</v>
      </c>
      <c r="G28" s="4" t="s">
        <v>88</v>
      </c>
      <c r="H28" s="5">
        <v>48</v>
      </c>
      <c r="I28" s="5" t="s">
        <v>4</v>
      </c>
    </row>
    <row r="29" spans="1:9" x14ac:dyDescent="0.25">
      <c r="A29" s="2">
        <v>25</v>
      </c>
      <c r="B29" s="3" t="s">
        <v>89</v>
      </c>
      <c r="C29" s="3" t="s">
        <v>90</v>
      </c>
      <c r="D29" s="3" t="s">
        <v>91</v>
      </c>
      <c r="E29" s="2" t="s">
        <v>2</v>
      </c>
      <c r="F29" s="2">
        <f>SUM(20*178+20*124)</f>
        <v>6040</v>
      </c>
      <c r="G29" s="4" t="s">
        <v>92</v>
      </c>
      <c r="H29" s="5">
        <v>44</v>
      </c>
      <c r="I29" s="5" t="s">
        <v>12</v>
      </c>
    </row>
    <row r="30" spans="1:9" x14ac:dyDescent="0.25">
      <c r="A30" s="2">
        <v>26</v>
      </c>
      <c r="B30" s="3" t="s">
        <v>34</v>
      </c>
      <c r="C30" s="3" t="s">
        <v>36</v>
      </c>
      <c r="D30" s="3"/>
      <c r="E30" s="2" t="s">
        <v>2</v>
      </c>
      <c r="F30" s="2">
        <f>SUM(10*124)</f>
        <v>1240</v>
      </c>
      <c r="G30" s="4" t="s">
        <v>93</v>
      </c>
      <c r="H30" s="5">
        <v>40</v>
      </c>
      <c r="I30" s="5" t="s">
        <v>12</v>
      </c>
    </row>
    <row r="31" spans="1:9" x14ac:dyDescent="0.25">
      <c r="A31" s="2">
        <v>27</v>
      </c>
      <c r="B31" s="3" t="s">
        <v>94</v>
      </c>
      <c r="C31" s="3" t="s">
        <v>95</v>
      </c>
      <c r="D31" s="3" t="s">
        <v>96</v>
      </c>
      <c r="E31" s="2" t="s">
        <v>2</v>
      </c>
      <c r="F31" s="2">
        <f>SUM(10*178)</f>
        <v>1780</v>
      </c>
      <c r="G31" s="4" t="s">
        <v>97</v>
      </c>
      <c r="H31" s="5">
        <v>49</v>
      </c>
      <c r="I31" s="5" t="s">
        <v>4</v>
      </c>
    </row>
    <row r="32" spans="1:9" x14ac:dyDescent="0.25">
      <c r="A32" s="2">
        <v>28</v>
      </c>
      <c r="B32" s="3" t="s">
        <v>98</v>
      </c>
      <c r="C32" s="3" t="s">
        <v>99</v>
      </c>
      <c r="D32" s="3" t="s">
        <v>100</v>
      </c>
      <c r="E32" s="2" t="s">
        <v>2</v>
      </c>
      <c r="F32" s="2">
        <f>SUM(35*178)</f>
        <v>6230</v>
      </c>
      <c r="G32" s="4" t="s">
        <v>101</v>
      </c>
      <c r="H32" s="5">
        <v>45</v>
      </c>
      <c r="I32" s="5" t="s">
        <v>4</v>
      </c>
    </row>
    <row r="33" spans="1:9" x14ac:dyDescent="0.25">
      <c r="A33" s="2">
        <v>29</v>
      </c>
      <c r="B33" s="3" t="s">
        <v>102</v>
      </c>
      <c r="C33" s="3" t="s">
        <v>103</v>
      </c>
      <c r="D33" s="3" t="s">
        <v>104</v>
      </c>
      <c r="E33" s="2" t="s">
        <v>2</v>
      </c>
      <c r="F33" s="2">
        <f>SUM(25*178+10*124)</f>
        <v>5690</v>
      </c>
      <c r="G33" s="4" t="s">
        <v>105</v>
      </c>
      <c r="H33" s="5">
        <v>38</v>
      </c>
      <c r="I33" s="5" t="s">
        <v>4</v>
      </c>
    </row>
    <row r="34" spans="1:9" x14ac:dyDescent="0.25">
      <c r="A34" s="2">
        <v>30</v>
      </c>
      <c r="B34" s="3" t="s">
        <v>106</v>
      </c>
      <c r="C34" s="3" t="s">
        <v>1</v>
      </c>
      <c r="D34" s="3" t="s">
        <v>107</v>
      </c>
      <c r="E34" s="2" t="s">
        <v>2</v>
      </c>
      <c r="F34" s="2">
        <f>SUM(25*178)</f>
        <v>4450</v>
      </c>
      <c r="G34" s="6" t="s">
        <v>108</v>
      </c>
      <c r="H34" s="5">
        <v>65</v>
      </c>
      <c r="I34" s="5" t="s">
        <v>4</v>
      </c>
    </row>
    <row r="35" spans="1:9" x14ac:dyDescent="0.25">
      <c r="A35" s="2">
        <v>31</v>
      </c>
      <c r="B35" s="3" t="s">
        <v>109</v>
      </c>
      <c r="C35" s="3" t="s">
        <v>110</v>
      </c>
      <c r="D35" s="3"/>
      <c r="E35" s="2" t="s">
        <v>2</v>
      </c>
      <c r="F35" s="2">
        <f>SUM(90*178)</f>
        <v>16020</v>
      </c>
      <c r="G35" s="6" t="s">
        <v>111</v>
      </c>
      <c r="H35" s="5">
        <v>41</v>
      </c>
      <c r="I35" s="5" t="s">
        <v>12</v>
      </c>
    </row>
    <row r="36" spans="1:9" x14ac:dyDescent="0.25">
      <c r="A36" s="2">
        <v>32</v>
      </c>
      <c r="B36" s="3" t="s">
        <v>112</v>
      </c>
      <c r="C36" s="3" t="s">
        <v>103</v>
      </c>
      <c r="D36" s="3" t="s">
        <v>104</v>
      </c>
      <c r="E36" s="2" t="s">
        <v>2</v>
      </c>
      <c r="F36" s="2">
        <f>SUM(30*178+30*124)</f>
        <v>9060</v>
      </c>
      <c r="G36" s="6" t="s">
        <v>111</v>
      </c>
      <c r="H36" s="5">
        <v>42</v>
      </c>
      <c r="I36" s="5" t="s">
        <v>4</v>
      </c>
    </row>
    <row r="37" spans="1:9" x14ac:dyDescent="0.25">
      <c r="A37" s="2">
        <v>33</v>
      </c>
      <c r="B37" s="3" t="s">
        <v>113</v>
      </c>
      <c r="C37" s="3" t="s">
        <v>46</v>
      </c>
      <c r="D37" s="3"/>
      <c r="E37" s="2" t="s">
        <v>2</v>
      </c>
      <c r="F37" s="2">
        <f>SUM(20*178)</f>
        <v>3560</v>
      </c>
      <c r="G37" s="6" t="s">
        <v>114</v>
      </c>
      <c r="H37" s="5">
        <v>55</v>
      </c>
      <c r="I37" s="5" t="s">
        <v>4</v>
      </c>
    </row>
    <row r="38" spans="1:9" x14ac:dyDescent="0.25">
      <c r="A38" s="2">
        <v>34</v>
      </c>
      <c r="B38" s="3" t="s">
        <v>115</v>
      </c>
      <c r="C38" s="3" t="s">
        <v>116</v>
      </c>
      <c r="D38" s="3"/>
      <c r="E38" s="2" t="s">
        <v>2</v>
      </c>
      <c r="F38" s="2">
        <f>SUM(12*178)</f>
        <v>2136</v>
      </c>
      <c r="G38" s="6" t="s">
        <v>117</v>
      </c>
      <c r="H38" s="5">
        <v>65</v>
      </c>
      <c r="I38" s="5" t="s">
        <v>12</v>
      </c>
    </row>
    <row r="39" spans="1:9" x14ac:dyDescent="0.25">
      <c r="A39" s="2">
        <v>35</v>
      </c>
      <c r="B39" s="3" t="s">
        <v>118</v>
      </c>
      <c r="C39" s="3" t="s">
        <v>119</v>
      </c>
      <c r="D39" s="3" t="s">
        <v>120</v>
      </c>
      <c r="E39" s="2" t="s">
        <v>2</v>
      </c>
      <c r="F39" s="2">
        <f>SUM(10*178)</f>
        <v>1780</v>
      </c>
      <c r="G39" s="6" t="s">
        <v>121</v>
      </c>
      <c r="H39" s="5">
        <v>53</v>
      </c>
      <c r="I39" s="5" t="s">
        <v>12</v>
      </c>
    </row>
    <row r="40" spans="1:9" x14ac:dyDescent="0.25">
      <c r="A40" s="2">
        <v>36</v>
      </c>
      <c r="B40" s="3" t="s">
        <v>122</v>
      </c>
      <c r="C40" s="3" t="s">
        <v>123</v>
      </c>
      <c r="D40" s="3" t="s">
        <v>120</v>
      </c>
      <c r="E40" s="2" t="s">
        <v>2</v>
      </c>
      <c r="F40" s="2">
        <f>SUM(30*178+17*124)</f>
        <v>7448</v>
      </c>
      <c r="G40" s="4" t="s">
        <v>124</v>
      </c>
      <c r="H40" s="5">
        <v>36</v>
      </c>
      <c r="I40" s="5" t="s">
        <v>4</v>
      </c>
    </row>
    <row r="41" spans="1:9" x14ac:dyDescent="0.25">
      <c r="A41" s="2">
        <v>37</v>
      </c>
      <c r="B41" s="3" t="s">
        <v>125</v>
      </c>
      <c r="C41" s="3" t="s">
        <v>126</v>
      </c>
      <c r="D41" s="3" t="s">
        <v>127</v>
      </c>
      <c r="E41" s="2" t="s">
        <v>2</v>
      </c>
      <c r="F41" s="2">
        <f>SUM(20*178)</f>
        <v>3560</v>
      </c>
      <c r="G41" s="6" t="s">
        <v>128</v>
      </c>
      <c r="H41" s="5">
        <v>63</v>
      </c>
      <c r="I41" s="5" t="s">
        <v>12</v>
      </c>
    </row>
    <row r="42" spans="1:9" x14ac:dyDescent="0.25">
      <c r="A42" s="2">
        <v>38</v>
      </c>
      <c r="B42" s="4" t="s">
        <v>129</v>
      </c>
      <c r="C42" s="4" t="s">
        <v>130</v>
      </c>
      <c r="D42" s="4" t="s">
        <v>131</v>
      </c>
      <c r="E42" s="2" t="s">
        <v>2</v>
      </c>
      <c r="F42" s="2">
        <f>SUM(15*178)</f>
        <v>2670</v>
      </c>
      <c r="G42" s="4" t="s">
        <v>132</v>
      </c>
      <c r="H42" s="5">
        <v>29</v>
      </c>
      <c r="I42" s="5" t="s">
        <v>12</v>
      </c>
    </row>
    <row r="43" spans="1:9" x14ac:dyDescent="0.25">
      <c r="A43" s="2">
        <v>39</v>
      </c>
      <c r="B43" s="4" t="s">
        <v>133</v>
      </c>
      <c r="C43" s="4" t="s">
        <v>134</v>
      </c>
      <c r="D43" s="4" t="s">
        <v>135</v>
      </c>
      <c r="E43" s="2" t="s">
        <v>2</v>
      </c>
      <c r="F43" s="2">
        <f>SUM(4*178)</f>
        <v>712</v>
      </c>
      <c r="G43" s="3" t="s">
        <v>136</v>
      </c>
      <c r="H43" s="5">
        <v>41</v>
      </c>
      <c r="I43" s="5" t="s">
        <v>12</v>
      </c>
    </row>
  </sheetData>
  <mergeCells count="1">
    <mergeCell ref="A1:I2"/>
  </mergeCells>
  <dataValidations count="1">
    <dataValidation type="list" allowBlank="1" showErrorMessage="1" sqref="I5:I43">
      <formula1>Hidden_1_Tabla_4995768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BON</dc:creator>
  <cp:lastModifiedBy>SILVIA BON</cp:lastModifiedBy>
  <dcterms:created xsi:type="dcterms:W3CDTF">2020-07-08T00:38:25Z</dcterms:created>
  <dcterms:modified xsi:type="dcterms:W3CDTF">2020-07-08T01:07:17Z</dcterms:modified>
</cp:coreProperties>
</file>