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REPORTE DE OBRAS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Hoja1!$A$1:$AP$39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8" i="1" l="1"/>
  <c r="AH37" i="1"/>
  <c r="M37" i="1"/>
  <c r="M36" i="1"/>
  <c r="M35" i="1"/>
  <c r="M34" i="1"/>
  <c r="M33" i="1"/>
  <c r="M32" i="1"/>
  <c r="AH31" i="1"/>
  <c r="M31" i="1"/>
  <c r="AH30" i="1"/>
  <c r="M30" i="1"/>
  <c r="M29" i="1"/>
  <c r="AH28" i="1"/>
  <c r="M28" i="1"/>
  <c r="M27" i="1"/>
  <c r="AH26" i="1"/>
  <c r="M26" i="1"/>
  <c r="M25" i="1"/>
  <c r="AH24" i="1"/>
  <c r="M24" i="1"/>
  <c r="AG23" i="1"/>
  <c r="M23" i="1"/>
  <c r="AH22" i="1"/>
  <c r="M22" i="1"/>
  <c r="M21" i="1"/>
  <c r="M20" i="1"/>
  <c r="M19" i="1"/>
  <c r="M18" i="1"/>
  <c r="AG17" i="1"/>
  <c r="M17" i="1"/>
  <c r="M16" i="1"/>
  <c r="M15" i="1"/>
  <c r="M14" i="1"/>
  <c r="AG13" i="1"/>
  <c r="M13" i="1"/>
  <c r="M12" i="1"/>
  <c r="M11" i="1"/>
  <c r="M10" i="1"/>
  <c r="AG9" i="1"/>
  <c r="AH9" i="1" s="1"/>
  <c r="M9" i="1"/>
  <c r="AH8" i="1"/>
  <c r="AG8" i="1"/>
  <c r="M8" i="1"/>
  <c r="AH7" i="1"/>
  <c r="M7" i="1"/>
  <c r="AG6" i="1"/>
  <c r="AH6" i="1" s="1"/>
  <c r="M6" i="1"/>
  <c r="AH5" i="1"/>
  <c r="AG5" i="1"/>
  <c r="M5" i="1"/>
  <c r="AG4" i="1"/>
  <c r="AH4" i="1" s="1"/>
  <c r="M4" i="1"/>
</calcChain>
</file>

<file path=xl/sharedStrings.xml><?xml version="1.0" encoding="utf-8"?>
<sst xmlns="http://schemas.openxmlformats.org/spreadsheetml/2006/main" count="708" uniqueCount="325">
  <si>
    <t>MUNICIPIO DE GUASAVE</t>
  </si>
  <si>
    <t>AÑO</t>
  </si>
  <si>
    <t>PERIODO</t>
  </si>
  <si>
    <t>CUENTA CONTABLE</t>
  </si>
  <si>
    <t>NOMBRE DE LA CUENTA CONTABLE</t>
  </si>
  <si>
    <t>NUMERO  DE OBRA</t>
  </si>
  <si>
    <t>MUNICIPIO</t>
  </si>
  <si>
    <t>LOCALIDAD</t>
  </si>
  <si>
    <t>PROGRAMA</t>
  </si>
  <si>
    <t>SUBPROGRAMA</t>
  </si>
  <si>
    <t>NOMBRE DEL PROYECTO</t>
  </si>
  <si>
    <t>IMPORTE TOTAL AUTORIZADO</t>
  </si>
  <si>
    <t>ORIGEN FEDERAL</t>
  </si>
  <si>
    <t>IMPORTE FEDERAL</t>
  </si>
  <si>
    <t>ORIGEN ESTATAL</t>
  </si>
  <si>
    <t>IMPORTE ESTATAL</t>
  </si>
  <si>
    <t>ORIGEN MUNICIPAL</t>
  </si>
  <si>
    <t>IMPORTE MUNICIPAL</t>
  </si>
  <si>
    <t>OTRAS INVERSIONES</t>
  </si>
  <si>
    <t xml:space="preserve">ORIGEN </t>
  </si>
  <si>
    <t>IMPORTE OTRAS INVERSIONES</t>
  </si>
  <si>
    <t>MODALIDAD DE EJECUCION</t>
  </si>
  <si>
    <t>TIPO DE CONTRATACION</t>
  </si>
  <si>
    <t>NOMBRE DEL CONTRATISTA</t>
  </si>
  <si>
    <t>REPRESENTANTE LEGAL</t>
  </si>
  <si>
    <t>NUMERO DE CONTRATO</t>
  </si>
  <si>
    <t>IMPORTE DEL CONTRATO</t>
  </si>
  <si>
    <t>FECHA DE CONTRATO</t>
  </si>
  <si>
    <t>FECHA DE INICIO DE EJECUCION</t>
  </si>
  <si>
    <t>FECHA DE TERMINACION DE EJECUCION</t>
  </si>
  <si>
    <t>PORCENTAJE AVANCE FISICO</t>
  </si>
  <si>
    <t>IMPORTE EJERCIDO</t>
  </si>
  <si>
    <t>PORCENTAJE AVANCE FINANCIERO</t>
  </si>
  <si>
    <t>BENEFICIARIOS</t>
  </si>
  <si>
    <t>ESTATUS</t>
  </si>
  <si>
    <t>FECHA CONVENIO MODIFICATORIO</t>
  </si>
  <si>
    <t>TIPO DE CONVENIO MODIFICATORIO</t>
  </si>
  <si>
    <t>IMPORTE CONVENIO MODIFICATORIO</t>
  </si>
  <si>
    <t>DIAS QUE SE INCREMENTAN EN EL CONVENIO</t>
  </si>
  <si>
    <t>FECHA ACTA DE ENTREGA</t>
  </si>
  <si>
    <t>FECHA ACTA DE DE SUSPENSION</t>
  </si>
  <si>
    <t>GUASAVE</t>
  </si>
  <si>
    <t>INFRAESTRUCTURA URBANA</t>
  </si>
  <si>
    <t>LONGITUD</t>
  </si>
  <si>
    <t>LATITUD</t>
  </si>
  <si>
    <t>POR CONTRATO</t>
  </si>
  <si>
    <t>ADJUDICACION DIRECTA</t>
  </si>
  <si>
    <t>REPORTE DE OBRAS PUBLICAS BD-36 PRIMER TRIMESTRE DEL 2020</t>
  </si>
  <si>
    <t>CONCLUIDA</t>
  </si>
  <si>
    <t>EJIDO FIGUEROA</t>
  </si>
  <si>
    <t>GUASAVITO</t>
  </si>
  <si>
    <t>CONSTRUCCION</t>
  </si>
  <si>
    <t>EJIDO CAMPO 38</t>
  </si>
  <si>
    <t>25.805827,</t>
  </si>
  <si>
    <t>CONSTRUCCION DE CANCHA DE USOS MULTIPLES EN LA LOCALIDAD DE EJIDO CAMPO 38,  MUNICIPIO DE GUASAVE, ESTADO DE SINALOA.</t>
  </si>
  <si>
    <t>PREDIAL RUSTICO 2021</t>
  </si>
  <si>
    <t>C. OMAR DAVID MARQUEZ GIL</t>
  </si>
  <si>
    <t>PR/2021 MGU001 PU</t>
  </si>
  <si>
    <t>$589,907.13</t>
  </si>
  <si>
    <t>11 DE FEBRERO DE 2021</t>
  </si>
  <si>
    <t>22 DE FEBRERO DE 2021</t>
  </si>
  <si>
    <t>21 DE JUNIO DE 2021</t>
  </si>
  <si>
    <t>10 DE MARZO DE 2021</t>
  </si>
  <si>
    <t>IMPORTE</t>
  </si>
  <si>
    <t>25 DE JUNIO DE 2021</t>
  </si>
  <si>
    <t>EL PITAHAYAL</t>
  </si>
  <si>
    <t>25.470248,</t>
  </si>
  <si>
    <t>REHABILITACION</t>
  </si>
  <si>
    <t>REHABILITACION DE PLAZUELA PUBLICA EN LA LOCALIDAD DE EL PITAHAYAL, MUNICIPIO DE GUASAVE, ESTADO DE SINALOA.</t>
  </si>
  <si>
    <t>C. JAIME COTA CARDENAS</t>
  </si>
  <si>
    <t>PR/2021 MGU002 PU</t>
  </si>
  <si>
    <t>$716,624.17</t>
  </si>
  <si>
    <t>08 DE SEPTIEMBRE DE 2021</t>
  </si>
  <si>
    <t>14 DE JUNIO DE 2021</t>
  </si>
  <si>
    <t>NOROTILLOS</t>
  </si>
  <si>
    <t xml:space="preserve">25.652598, </t>
  </si>
  <si>
    <t>CONSTRUCCION MODULO SANITARIO EN CASA EJIDAL DE NOROTILLOS, MUNICIPIO DE GUASAVE, ESTADO DE SINALOA.</t>
  </si>
  <si>
    <t>$678,424.83</t>
  </si>
  <si>
    <t>BOCA DEL RIO</t>
  </si>
  <si>
    <t xml:space="preserve">25.284114, </t>
  </si>
  <si>
    <t>CONSTRUCCION DE EXPLANADA EN MONUMENTO AL PESCADOR EN LA LOCALIDAD DE BOCA DEL RIO, MUNICIPIO DE GUASAVE, ESTADO DE SINALOA.</t>
  </si>
  <si>
    <t>AMERICAN CONSTRUCTORA DE TORREON DE LOS ALACRANES, S.A. DE C.V.</t>
  </si>
  <si>
    <t>C. GABRIEL ALEXIS SOTO CUEN</t>
  </si>
  <si>
    <t>PR/2021 MGU003 PU</t>
  </si>
  <si>
    <t>$603,998.00</t>
  </si>
  <si>
    <t>02 DE AGOSTO DE 2021</t>
  </si>
  <si>
    <t>02 DE JULIO DE 2021</t>
  </si>
  <si>
    <t>ORBA</t>
  </si>
  <si>
    <t xml:space="preserve">25.697742, </t>
  </si>
  <si>
    <t>REHABILITACION Y CONSTRUCCION DE CERCA PERIMETRAL EN PANTEON MUNICIPAL DE LA LOCALIDAD DE ORBA, MUNICIPIO DE GUASAVE, ESTADO DE SINALOA.</t>
  </si>
  <si>
    <t>C. SALVADOR LLANES BRIONES</t>
  </si>
  <si>
    <t>PR/2021 MGU004 PU</t>
  </si>
  <si>
    <t>$667,724.62</t>
  </si>
  <si>
    <t>02 DE SEPTIEMBRE DE 2021</t>
  </si>
  <si>
    <t>16 DE JUNIO DE 2021</t>
  </si>
  <si>
    <t>NIO</t>
  </si>
  <si>
    <t xml:space="preserve">25.625353, </t>
  </si>
  <si>
    <t>REHABILITACION DE OFICINAS DE SINDICATURA EN LA COMUNIDAD DE NIO, MUNICIPIO DE GUASAVE, ESTADO DE SINALOA.</t>
  </si>
  <si>
    <t>$644,976.33</t>
  </si>
  <si>
    <t>TAMAZULA</t>
  </si>
  <si>
    <t xml:space="preserve">25.445764, </t>
  </si>
  <si>
    <t>MEJORAMIENTO DE PARQUE RECREATIVO EN LA LOCALIDAD DE TAMAZULA,  MUNICIPIO DE GUASAVE, ESTADO DE SINALOA.</t>
  </si>
  <si>
    <t>C. OMAR MONTIEL BONILLA</t>
  </si>
  <si>
    <t>PR/2021 MGU005 PU</t>
  </si>
  <si>
    <t>$1,366,433.16</t>
  </si>
  <si>
    <t>20 DE OCTUBRE DE 2021</t>
  </si>
  <si>
    <t>27 DE OCTUBRE DE 2021</t>
  </si>
  <si>
    <t>LA BRECHA</t>
  </si>
  <si>
    <t xml:space="preserve">25.368921, </t>
  </si>
  <si>
    <t>REHABILITACION DE PLAZUELA PUBLICA EN LA LOCALIDAD DE LA BRECHA, MUNICIPIO DE GUASAVE, ESTADO DE SINALOA.</t>
  </si>
  <si>
    <t>JOFABI PAVIMENTOS Y CONSTRUCCIONES, S.A. DE C.V.</t>
  </si>
  <si>
    <t>C. MAGALY ABIGAIL CERVANTES LOPEZ</t>
  </si>
  <si>
    <t>PR/2021 MGU006 PU</t>
  </si>
  <si>
    <t>$1,373,350.54</t>
  </si>
  <si>
    <t>13 DE JULIO DEL 2021</t>
  </si>
  <si>
    <t>GAMBINO</t>
  </si>
  <si>
    <t xml:space="preserve">25.651391, </t>
  </si>
  <si>
    <t>CONSTRUCCION DE PLAZUELA PUBLICA EN LA LOCALIDAD DE GAMBINO, MUNICIPIO DE GUASAVE, ESTADO DE SINALOA.</t>
  </si>
  <si>
    <t xml:space="preserve">LICITACION PUBLICA NACIONAL MUNICIPAL </t>
  </si>
  <si>
    <t>PR/2021 MGU012 PU</t>
  </si>
  <si>
    <t>$1,979,885.81</t>
  </si>
  <si>
    <t>29 DE MARZO DE 2021</t>
  </si>
  <si>
    <t>09 DE ABRIL DE 2021</t>
  </si>
  <si>
    <t>22 DE OCTUBRE DE 2021</t>
  </si>
  <si>
    <t>15 DE OCTUBRE DE 2021</t>
  </si>
  <si>
    <t>SAN RAFAEL</t>
  </si>
  <si>
    <t xml:space="preserve">25.493569, </t>
  </si>
  <si>
    <t>REHABILITACION DE PLAZUELA PUBLICA EN LA LOCALIDAD DE SAN RAFAEL, MUNICIPIO DE GUASAVE, ESTADO DE SINALOA.</t>
  </si>
  <si>
    <t>C. FABIOLA XITLALIC LEON LIZARRAGA</t>
  </si>
  <si>
    <t>PR/2021 MGU013 PU</t>
  </si>
  <si>
    <t>$1,670,735.76</t>
  </si>
  <si>
    <t>12 DE ABRIL DE 2021</t>
  </si>
  <si>
    <t>14 DE ABRIL DE 2021</t>
  </si>
  <si>
    <t>21 DE OCTUBRE DE 2021</t>
  </si>
  <si>
    <t>EL BURRION</t>
  </si>
  <si>
    <t xml:space="preserve">25.539233, </t>
  </si>
  <si>
    <t>REHABILITACION DE PLAZUELA PUBLICA EN LA LOCALIDAD DE EL BURRION, MUNICIPIO DE GUASAVE, ESTADO DE SINALOA.</t>
  </si>
  <si>
    <t>CONSTRUCTORA LOS LICHIS, S.A. DE C.V.</t>
  </si>
  <si>
    <t>C. JESUS ANDRES VALENZUELA CABALLERO</t>
  </si>
  <si>
    <t>PR/2021 MGU014 PU</t>
  </si>
  <si>
    <t>$1,676,897.21</t>
  </si>
  <si>
    <t>15 DE ABRIL DE 2021</t>
  </si>
  <si>
    <t>19 DE OCTUBRE DE 2021</t>
  </si>
  <si>
    <t xml:space="preserve">25.624815, </t>
  </si>
  <si>
    <t>MEJORAMIENTO DE PLAZUELA EN LA LOCALIDAD DE NIO, MUNICIPIO DE GUASAVE, ESTADO DE SINALOA.</t>
  </si>
  <si>
    <t>REMANENTES PREDIAL RUSTICO 2020</t>
  </si>
  <si>
    <t>INGENIERIA INTEGRAL DE CONSTRUCCION DE SINALOA, S.A. DE C.V.</t>
  </si>
  <si>
    <t>C. FRANCISCO JAVIER LANDEROS ROSALES</t>
  </si>
  <si>
    <t>PR/2021 MGU015 PU</t>
  </si>
  <si>
    <t>$2,631,854.13</t>
  </si>
  <si>
    <t>08 DE ABRIL DE 2021</t>
  </si>
  <si>
    <t>PORTUGUEZ DE GALVEZ</t>
  </si>
  <si>
    <t xml:space="preserve">25.728224, </t>
  </si>
  <si>
    <t>REHABILITACION DE PLAZUELA PUBLICA EN LA LOCALIDAD DE PORTUGUEZ DE GALVEZ, MUNICIPIO DE GUASAVE, ESTADO DE SINALOA.</t>
  </si>
  <si>
    <t>PR/2021 MGU016 PU</t>
  </si>
  <si>
    <t>$2,202,480.99</t>
  </si>
  <si>
    <t>07 DE ABRIL DE 2021</t>
  </si>
  <si>
    <t>18 DE OCTUBRE DE 2021</t>
  </si>
  <si>
    <t>15 DE DICIEMBRE DE 2021</t>
  </si>
  <si>
    <t>PALOS VERDES</t>
  </si>
  <si>
    <t xml:space="preserve">25.375630, </t>
  </si>
  <si>
    <t>REHABILITACION EN GENERAL DE ESTADIO DE BEIS BOL EN LA LOCALIDAD DE PALOS VERDES, MUNICIPIO DE GUASAVE, ESTADO DE SINALOA.</t>
  </si>
  <si>
    <t>C. ALONSO DE LA CUZ MEDINA</t>
  </si>
  <si>
    <t>PR/2021 MGU017 PU</t>
  </si>
  <si>
    <t>$1,731,367.70</t>
  </si>
  <si>
    <t>16 DE ABRIL DE 2021</t>
  </si>
  <si>
    <t>13 DE OCTUBRE DE 2021</t>
  </si>
  <si>
    <t>08 DE OCTUBRE DE 2021</t>
  </si>
  <si>
    <t>25.449062,</t>
  </si>
  <si>
    <t>REHABILITACION DE ARCO DE BIENVENIDA EN LA LOCALIDAD DE TAMAZULA, MUNICIPIO DE GUASAVE, ESTADO DE SINALOA.</t>
  </si>
  <si>
    <t>PR/2021 MGU007 PU</t>
  </si>
  <si>
    <t>$156,382.64</t>
  </si>
  <si>
    <t>20 DE ABRIL DE 2021</t>
  </si>
  <si>
    <t>LAS  HIGUERAS (LAS FLORES)</t>
  </si>
  <si>
    <t>25.369859,</t>
  </si>
  <si>
    <t>REHABILITACION DE MODULO SANITARIO EN ESTADIO DE BEIS BOL EN LA LOCALIDAD DE LAS HIGUERAS (LAS FLORES),  MUNICIPIO DE GUASAVE, ESTADO DE SINALOA.</t>
  </si>
  <si>
    <t>C. CESAR BELTRAN FELIX</t>
  </si>
  <si>
    <t>PR/2021 MGU008 PU</t>
  </si>
  <si>
    <t>$354,513.69</t>
  </si>
  <si>
    <t>01 DE ABRIL DE 2021</t>
  </si>
  <si>
    <t xml:space="preserve">25.679714, </t>
  </si>
  <si>
    <t>MEJORAMIENTO DE PLAZUELA EN LA LOCALIDAD DE EJIDO FIGUEROA, MUNICIPIO DE GUASAVE, ESTADO DE SINALOA.</t>
  </si>
  <si>
    <t>CONSTRUCCION JOSEA, S.A. DE C.V.</t>
  </si>
  <si>
    <t>C. JOSE DE JESUS FIERRO MEZA</t>
  </si>
  <si>
    <t>PR/2021 MGU009 PU</t>
  </si>
  <si>
    <t>$934,943.75</t>
  </si>
  <si>
    <t>15 DE FEBRERO DE 2021</t>
  </si>
  <si>
    <t>24 DE FEBRERO DE 2021</t>
  </si>
  <si>
    <t>24 DE AGOSTO DE 2021</t>
  </si>
  <si>
    <t>10 DE AGOSTO DE 2021</t>
  </si>
  <si>
    <t>31 DE AGOSTO DE 2021</t>
  </si>
  <si>
    <t>CUESTA DE ARRIBA</t>
  </si>
  <si>
    <t xml:space="preserve">25.469073, </t>
  </si>
  <si>
    <t>CONSTRUCCION DE MODULO SANITARIO EN ESTADIO DE BEIS BOL DE LA CUESTA DE ARRIBA, MUNICIPIO DE GUASAVE, ESTADO DE SINALOA.</t>
  </si>
  <si>
    <t>HEROS CONSTRUCCIONES, S.A. DE C.V.</t>
  </si>
  <si>
    <t>C. OMAR ALEJANDRO HEREDIA RODRIGUEZ</t>
  </si>
  <si>
    <t>PR/2021 MGU010 PU</t>
  </si>
  <si>
    <t>$819,673.70</t>
  </si>
  <si>
    <t>03 DE AGOSTO DE 2021</t>
  </si>
  <si>
    <t>09 DE JULIO DE 2021</t>
  </si>
  <si>
    <t>SAN PEDRO LAS ARGUENAS</t>
  </si>
  <si>
    <t>25.536102,</t>
  </si>
  <si>
    <t>CONSTRUCCION DE MODULO SANITARIO EN ESTADIO DE BEIS BOL EN LA LOCALIDAD DE SAN PEDRO LAS ARGUENAS, MUNICIPIO DE GUASAVE, ESTADO DE SINALOA.</t>
  </si>
  <si>
    <t>PR/2021 MGU011 PU</t>
  </si>
  <si>
    <t>$607,858.42</t>
  </si>
  <si>
    <t>27 DE MAYO DE 2021</t>
  </si>
  <si>
    <t>LOS HORNOS #1 (SALSIPUEDES)</t>
  </si>
  <si>
    <t xml:space="preserve">25.667413, </t>
  </si>
  <si>
    <t>CONSTRUCCION (TERMINACION) CASA EJIDAL EN LA LOCALIDAD DE LOS HORNOS #1 (SALSIPUEDES), MUNICIPIO DE GUASAVE, ESTADO DE SINALOA.</t>
  </si>
  <si>
    <t>$772,513.36</t>
  </si>
  <si>
    <t>23 DE JULIO DE 2021</t>
  </si>
  <si>
    <t>LAS CAÑADAS #2</t>
  </si>
  <si>
    <t>25.472899,</t>
  </si>
  <si>
    <t>CONSTRUCCION DE MODULO SANITARIO EN ESTADIO DE BEIS BOL EN LAS CAÑADAS #2, MUNICIPIO DE GUASAVE, ESTADO DE SINALOA.</t>
  </si>
  <si>
    <t>PR/2021 MGU018 PU</t>
  </si>
  <si>
    <t>$619,629.38</t>
  </si>
  <si>
    <t>07 DE JULIO DE 2021</t>
  </si>
  <si>
    <t>06 DE JULIO DE 2021</t>
  </si>
  <si>
    <t>LA GUAMUCHILERA</t>
  </si>
  <si>
    <t xml:space="preserve">25.494024, </t>
  </si>
  <si>
    <t>REHABILITACION DE ESTADIO DE BEIS BOL EN LA GUAMUCHILERA, MUNICIPIO DE GUASAVE, ESTADO DE SINALOA.</t>
  </si>
  <si>
    <t>CONSULTORIA Y SERVICIOS ESPECIALIZADOS EN SISTEMAS HIDROAGRICOLAS S.A. DE C.V.</t>
  </si>
  <si>
    <t>C. JOSE MARIO LABRADA ESPINOZA</t>
  </si>
  <si>
    <t>PR/2021 MGU019 PU</t>
  </si>
  <si>
    <t>$715,760.90</t>
  </si>
  <si>
    <t>30 DE JUNIO DE 2021</t>
  </si>
  <si>
    <t>18 DE MAYO DE 2021</t>
  </si>
  <si>
    <t>04 DE JUNIO DE 2021</t>
  </si>
  <si>
    <t xml:space="preserve">25.551068, </t>
  </si>
  <si>
    <t>MEJORAMIENTO DE PLAZUELA PUBLICA EN LA LOCALIDAD DE GUASAVITO, MUNICIPIO DE GUASAVE, ESTADO DE SINALOA.</t>
  </si>
  <si>
    <t>PR/2021 MGU020 PU</t>
  </si>
  <si>
    <t>$597,691.52</t>
  </si>
  <si>
    <t>03 DE JUNIO DE 2021</t>
  </si>
  <si>
    <t>28 DE MAYO DE 2021</t>
  </si>
  <si>
    <t>MIGUEL ALEMAN</t>
  </si>
  <si>
    <t xml:space="preserve">25.615096, </t>
  </si>
  <si>
    <t>CONSTRUCCION DE TECHUMBRE EN CANCHA DE USOS MULTIPLES EN LA LOCALIDAD DE MIGUEL ALEMAN, MUNICIPIO DE GUASAVE, ESTADO DE SINALOA.</t>
  </si>
  <si>
    <t>C. MARIA DE LOS ANGELES ESPINOZA VERDUZCO</t>
  </si>
  <si>
    <t>PR/2021 MGU021 PU</t>
  </si>
  <si>
    <t>$1,750,105.86</t>
  </si>
  <si>
    <t>28 DE ABRIL DE 2021</t>
  </si>
  <si>
    <t>05 DE MAYO DE 2021</t>
  </si>
  <si>
    <t>23 DE SEPTIEMBRE DE 2021</t>
  </si>
  <si>
    <t>31 DE MAYO DE 2021</t>
  </si>
  <si>
    <t>30 DE SEPTIEMBRE DE 2021</t>
  </si>
  <si>
    <t xml:space="preserve">25.369519, </t>
  </si>
  <si>
    <t>REHABILITACION DE CASA EJIDAL EN LA LOCALIDAD DE LA BRECHA, MUNICIPIO DE GUASAVE, ESTADO DE SINALOA.</t>
  </si>
  <si>
    <t>PR/2021 MGU022 PU</t>
  </si>
  <si>
    <t>$1,028,833.37</t>
  </si>
  <si>
    <t>17 DE MARZO DE 2021</t>
  </si>
  <si>
    <t>24 DE MARZO DE 2021</t>
  </si>
  <si>
    <t>25 DE MAYO DE 2021</t>
  </si>
  <si>
    <t>LA COFRADIA</t>
  </si>
  <si>
    <t xml:space="preserve">25.487026, </t>
  </si>
  <si>
    <t>CONSTRUCCION DE PLAZUELA EN LA LOCALIDAD DE LA COFRADIA, MUNICIPIO DE GUASAVE, ESTADO DE SINALOA.</t>
  </si>
  <si>
    <t>PR/2021 MGU023 PU</t>
  </si>
  <si>
    <t>$1,473,841.85</t>
  </si>
  <si>
    <t>21 DE JULIO DE 2021</t>
  </si>
  <si>
    <t>16 DE DICIEMBRE DE 2021</t>
  </si>
  <si>
    <t>LA CUESTONA</t>
  </si>
  <si>
    <t xml:space="preserve">25.460571, </t>
  </si>
  <si>
    <t>CONSTRUCCION DE COMISARIA EN LA LOCALIDAD DE LA CUESTONA, MUNICIPIO DE GUASAVE, ESTADO DE SINALOA.</t>
  </si>
  <si>
    <t>ICOPAC CONSTRUCCIONES, S.A. DE C.V.</t>
  </si>
  <si>
    <t>C. JORGE LUIS PACHECO SERNA</t>
  </si>
  <si>
    <t>PR/2021 MGU024 PU</t>
  </si>
  <si>
    <t>$563,371.74</t>
  </si>
  <si>
    <t>21 DE MAYO DE 2021</t>
  </si>
  <si>
    <t>3 DE MAYO</t>
  </si>
  <si>
    <t xml:space="preserve">25.405835, </t>
  </si>
  <si>
    <t>REHABILITACION DE PUENTE PEATONAL EN LA LOCALIDAD DE 3 DE MAYO, MUNICIPIO DE GUASAVE, ESTADO DE SINALOA.</t>
  </si>
  <si>
    <t>$135,247.47</t>
  </si>
  <si>
    <t xml:space="preserve">25.554934, </t>
  </si>
  <si>
    <t>REHABILITACION DE ESTADIO DE BEIS BOL EN LA LOCALIDAD DE GUASAVITO, MUNICIPIO DE GUASAVE, ESTADO DE SINALOA.</t>
  </si>
  <si>
    <t>PR/2021 MGU025 PU</t>
  </si>
  <si>
    <t>$1,556,301.18</t>
  </si>
  <si>
    <t>29 DE ABRIL DE 2021</t>
  </si>
  <si>
    <t>26 DE JULIO DE 2021</t>
  </si>
  <si>
    <t>CAIMANERO</t>
  </si>
  <si>
    <t xml:space="preserve">25.608279, </t>
  </si>
  <si>
    <t>CONSTRUCCION DE PLAZUELA EN LA LOCALIDAD DE CAIMANERO, MUNICIPIO DE GUASAVE, ESTADO DE SINALOA.</t>
  </si>
  <si>
    <t>PR/2021 MGU026 PU</t>
  </si>
  <si>
    <t>$1,549,501.32</t>
  </si>
  <si>
    <t>30 DE AGOSTO DE 2021</t>
  </si>
  <si>
    <t>LAS PITAHAYITAS</t>
  </si>
  <si>
    <t>25.467241,</t>
  </si>
  <si>
    <t>CONSTRUCCION DE TECHUMBRE EN CANCHA DE USOS MULTIPLES EN LA LOCALIDAD DE LAS PITAHAYITAS, MUNICIPIO DE GUASAVE, ESTADO DE SINALOA.</t>
  </si>
  <si>
    <t>CONSTRUCTORA PURA S.A. DE C.V.</t>
  </si>
  <si>
    <t>C. ISRAEL ESCARREGA GUTIERREZ</t>
  </si>
  <si>
    <t>PR/2021 MGU027 PU</t>
  </si>
  <si>
    <t>$1,165,249.37</t>
  </si>
  <si>
    <t>24 DE JUNIO DE 2021</t>
  </si>
  <si>
    <t>EL CERRO CABEZON</t>
  </si>
  <si>
    <t xml:space="preserve">25.569323, </t>
  </si>
  <si>
    <t>CONSTRUCCION DE COMISARIA EN LA LOCALIDAD DE EL CERRO CABEZON, MUNICIPIO DE GUASAVE, ESTADO DE SINALOA.</t>
  </si>
  <si>
    <t>C. ANA LUISA VILLA ARMENTA</t>
  </si>
  <si>
    <t>PR/2021 MGU028 PU</t>
  </si>
  <si>
    <t>$587,038.21</t>
  </si>
  <si>
    <t>05 DE ABRIL DE 2021</t>
  </si>
  <si>
    <t>05 DE JULIO DE 2021</t>
  </si>
  <si>
    <t>CIUDAD DE GUASAVE</t>
  </si>
  <si>
    <t>25.591179,</t>
  </si>
  <si>
    <t>REHABILITACION DE BARDA PERIMETRAL EN SEGURIDAD PÚBLICA MUNICIPAL EN LA CIUDAD DE GUASAVE, ESTADO DE SINALOA.</t>
  </si>
  <si>
    <t>FORTAMUN 2021</t>
  </si>
  <si>
    <t>HECSO CONSTRUCCIONES, S.A. DE C.V.</t>
  </si>
  <si>
    <t>C. HECTOR SOTO SAÑUDO</t>
  </si>
  <si>
    <t xml:space="preserve">MGU FORTAMUN 01/2021 P.U </t>
  </si>
  <si>
    <t>04 DE MAYO DE 2021</t>
  </si>
  <si>
    <t>22 DE SEPTIEMBRE DE 2021</t>
  </si>
  <si>
    <t>28 DE DICIEMBRES DE 2021</t>
  </si>
  <si>
    <t xml:space="preserve">25.554376, </t>
  </si>
  <si>
    <t>CONSTRUCCION DE PARQUE EN LA COLONIA JARDINES DEL SOL EN LA CIUDAD DE GUASAVE, MUNICIPIO DE GUASAVE, ESTADO DE SINALOA.</t>
  </si>
  <si>
    <t>INVERSION DIRECTA 2021</t>
  </si>
  <si>
    <t>MGU I.D. 01/2021 P.U</t>
  </si>
  <si>
    <t>06 DE ABRIL DE 2021</t>
  </si>
  <si>
    <t>06 DE SEPTIEMBRE DE 2021</t>
  </si>
  <si>
    <t>LA GLORIAS</t>
  </si>
  <si>
    <t xml:space="preserve">25.290205, </t>
  </si>
  <si>
    <t>CONSTRUCCION DE TORRE DE VIGILANCIA PARA SALVAVIDAS EN LAS GLORIAS, MUNICIPIO DE GUASAVE, ESTADO DE SINALOA.</t>
  </si>
  <si>
    <t>MGU I.D. 03/2021 P.U</t>
  </si>
  <si>
    <t>24 DE MAYO DE 2021</t>
  </si>
  <si>
    <t xml:space="preserve">CONSTRUCCION DE PLAZUELA PUBLICA EN LA LOCALIDAD DE ORBA, MUNICIPIO DE GUASAVE, ESTADO DE SINALOA. </t>
  </si>
  <si>
    <t>PR/2021 MGU032 PU</t>
  </si>
  <si>
    <t>26 DE OCTUBRE VDE 2021</t>
  </si>
  <si>
    <t>23 DE DICIEMBRE DE 2021</t>
  </si>
  <si>
    <t>27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</si>
</sst>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F800]dddd\,\ mmmm\ dd\,\ yyyy"/>
    <numFmt numFmtId="166" formatCode="[$-80A]d&quot; de &quot;mmmm&quot; de &quot;yyyy;@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9" fontId="0" fillId="0" borderId="0" xfId="2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9" fontId="6" fillId="0" borderId="1" xfId="2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4" fontId="0" fillId="0" borderId="1" xfId="3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4" fontId="1" fillId="0" borderId="1" xfId="3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164" fontId="1" fillId="0" borderId="1" xfId="3" applyNumberFormat="1" applyFont="1" applyBorder="1" applyAlignment="1">
      <alignment horizontal="center" vertical="center" wrapText="1"/>
    </xf>
    <xf numFmtId="165" fontId="5" fillId="0" borderId="1" xfId="4" applyNumberFormat="1" applyFont="1" applyBorder="1" applyAlignment="1">
      <alignment vertical="center" wrapText="1"/>
    </xf>
    <xf numFmtId="166" fontId="5" fillId="0" borderId="1" xfId="4" applyNumberFormat="1" applyFont="1" applyBorder="1" applyAlignment="1">
      <alignment vertical="center" wrapText="1"/>
    </xf>
    <xf numFmtId="8" fontId="0" fillId="0" borderId="1" xfId="3" applyNumberFormat="1" applyFont="1" applyBorder="1" applyAlignment="1">
      <alignment horizontal="center" vertical="center" wrapText="1"/>
    </xf>
    <xf numFmtId="44" fontId="0" fillId="0" borderId="1" xfId="3" applyNumberFormat="1" applyFont="1" applyBorder="1" applyAlignment="1">
      <alignment horizontal="center" vertical="center" wrapText="1"/>
    </xf>
  </cellXfs>
  <cellStyles count="6">
    <cellStyle name="Millares" xfId="1" builtinId="3"/>
    <cellStyle name="Millares 2" xfId="5"/>
    <cellStyle name="Moneda" xfId="3" builtinId="4"/>
    <cellStyle name="Normal" xfId="0" builtinId="0"/>
    <cellStyle name="Normal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9"/>
  <sheetViews>
    <sheetView tabSelected="1" view="pageBreakPreview" zoomScale="70" zoomScaleNormal="70" zoomScaleSheetLayoutView="70" workbookViewId="0">
      <selection activeCell="E3" sqref="E3"/>
    </sheetView>
  </sheetViews>
  <sheetFormatPr baseColWidth="10" defaultRowHeight="15.75" x14ac:dyDescent="0.25"/>
  <cols>
    <col min="1" max="2" width="11" style="1" customWidth="1"/>
    <col min="3" max="3" width="17.125" style="1" customWidth="1"/>
    <col min="4" max="4" width="11" style="1" customWidth="1"/>
    <col min="5" max="5" width="13" style="1" customWidth="1"/>
    <col min="6" max="6" width="11" style="1" customWidth="1"/>
    <col min="7" max="7" width="17" style="1" customWidth="1"/>
    <col min="8" max="9" width="20.625" style="1" customWidth="1"/>
    <col min="10" max="10" width="13.75" style="1" customWidth="1"/>
    <col min="11" max="11" width="15.375" style="1" customWidth="1"/>
    <col min="12" max="12" width="47.375" style="1" customWidth="1"/>
    <col min="13" max="13" width="15" style="1" customWidth="1"/>
    <col min="14" max="14" width="15.125" style="1" customWidth="1"/>
    <col min="15" max="15" width="17.75" style="3" customWidth="1"/>
    <col min="16" max="16" width="12.5" style="1" bestFit="1" customWidth="1"/>
    <col min="17" max="17" width="14.25" style="3" bestFit="1" customWidth="1"/>
    <col min="18" max="18" width="14" style="1" bestFit="1" customWidth="1"/>
    <col min="19" max="19" width="14" style="3" bestFit="1" customWidth="1"/>
    <col min="20" max="20" width="12.625" style="1" customWidth="1"/>
    <col min="21" max="21" width="11" style="1" customWidth="1"/>
    <col min="22" max="22" width="12.125" style="3" customWidth="1"/>
    <col min="23" max="23" width="14.25" style="1" customWidth="1"/>
    <col min="24" max="24" width="17.125" style="1" customWidth="1"/>
    <col min="25" max="25" width="27.375" style="1" customWidth="1"/>
    <col min="26" max="26" width="22.625" style="1" customWidth="1"/>
    <col min="27" max="27" width="17.25" style="1" customWidth="1"/>
    <col min="28" max="28" width="15.5" style="3" bestFit="1" customWidth="1"/>
    <col min="29" max="30" width="13.75" style="1" bestFit="1" customWidth="1"/>
    <col min="31" max="31" width="14.125" style="1" customWidth="1"/>
    <col min="32" max="32" width="13.125" style="1" customWidth="1"/>
    <col min="33" max="33" width="13.5" style="3" bestFit="1" customWidth="1"/>
    <col min="34" max="34" width="11" style="4" customWidth="1"/>
    <col min="35" max="36" width="11" style="1" customWidth="1"/>
    <col min="37" max="38" width="12.875" style="1" customWidth="1"/>
    <col min="39" max="39" width="12.25" style="1" customWidth="1"/>
    <col min="40" max="42" width="11" style="1" customWidth="1"/>
    <col min="43" max="16384" width="11" style="1"/>
  </cols>
  <sheetData>
    <row r="1" spans="1:42" ht="46.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</row>
    <row r="2" spans="1:42" ht="43.5" customHeight="1" x14ac:dyDescent="0.25">
      <c r="A2" s="13" t="s">
        <v>47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</row>
    <row r="3" spans="1:42" s="5" customFormat="1" ht="51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44</v>
      </c>
      <c r="I3" s="5" t="s">
        <v>43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6" t="s">
        <v>13</v>
      </c>
      <c r="P3" s="5" t="s">
        <v>14</v>
      </c>
      <c r="Q3" s="6" t="s">
        <v>15</v>
      </c>
      <c r="R3" s="5" t="s">
        <v>16</v>
      </c>
      <c r="S3" s="6" t="s">
        <v>17</v>
      </c>
      <c r="T3" s="5" t="s">
        <v>18</v>
      </c>
      <c r="U3" s="5" t="s">
        <v>19</v>
      </c>
      <c r="V3" s="6" t="s">
        <v>20</v>
      </c>
      <c r="W3" s="5" t="s">
        <v>21</v>
      </c>
      <c r="X3" s="5" t="s">
        <v>22</v>
      </c>
      <c r="Y3" s="5" t="s">
        <v>23</v>
      </c>
      <c r="Z3" s="5" t="s">
        <v>24</v>
      </c>
      <c r="AA3" s="5" t="s">
        <v>25</v>
      </c>
      <c r="AB3" s="6" t="s">
        <v>26</v>
      </c>
      <c r="AC3" s="5" t="s">
        <v>27</v>
      </c>
      <c r="AD3" s="5" t="s">
        <v>28</v>
      </c>
      <c r="AE3" s="5" t="s">
        <v>29</v>
      </c>
      <c r="AF3" s="5" t="s">
        <v>30</v>
      </c>
      <c r="AG3" s="6" t="s">
        <v>31</v>
      </c>
      <c r="AH3" s="7" t="s">
        <v>32</v>
      </c>
      <c r="AI3" s="5" t="s">
        <v>33</v>
      </c>
      <c r="AJ3" s="5" t="s">
        <v>34</v>
      </c>
      <c r="AK3" s="5" t="s">
        <v>35</v>
      </c>
      <c r="AL3" s="5" t="s">
        <v>36</v>
      </c>
      <c r="AM3" s="5" t="s">
        <v>37</v>
      </c>
      <c r="AN3" s="5" t="s">
        <v>38</v>
      </c>
      <c r="AO3" s="5" t="s">
        <v>39</v>
      </c>
      <c r="AP3" s="5" t="s">
        <v>40</v>
      </c>
    </row>
    <row r="4" spans="1:42" s="2" customFormat="1" ht="47.25" x14ac:dyDescent="0.25">
      <c r="A4" s="9">
        <v>2021</v>
      </c>
      <c r="B4" s="9">
        <v>2</v>
      </c>
      <c r="C4" s="9"/>
      <c r="D4" s="9"/>
      <c r="E4" s="9"/>
      <c r="F4" s="9" t="s">
        <v>41</v>
      </c>
      <c r="G4" s="14" t="s">
        <v>52</v>
      </c>
      <c r="H4" s="14" t="s">
        <v>53</v>
      </c>
      <c r="I4" s="14">
        <v>-108.74492100000001</v>
      </c>
      <c r="J4" s="9" t="s">
        <v>42</v>
      </c>
      <c r="K4" s="9" t="s">
        <v>51</v>
      </c>
      <c r="L4" s="15" t="s">
        <v>54</v>
      </c>
      <c r="M4" s="16">
        <f t="shared" ref="M4:M38" si="0">+O4+Q4+S4+V4</f>
        <v>590237.18999999994</v>
      </c>
      <c r="N4" s="9"/>
      <c r="O4" s="11"/>
      <c r="P4" s="9"/>
      <c r="Q4" s="17"/>
      <c r="R4" s="14" t="s">
        <v>55</v>
      </c>
      <c r="S4" s="16">
        <v>590237.18999999994</v>
      </c>
      <c r="T4" s="9"/>
      <c r="U4" s="14"/>
      <c r="V4" s="18"/>
      <c r="W4" s="9" t="s">
        <v>45</v>
      </c>
      <c r="X4" s="9" t="s">
        <v>46</v>
      </c>
      <c r="Y4" s="14" t="s">
        <v>56</v>
      </c>
      <c r="Z4" s="14" t="s">
        <v>56</v>
      </c>
      <c r="AA4" s="14" t="s">
        <v>57</v>
      </c>
      <c r="AB4" s="19" t="s">
        <v>58</v>
      </c>
      <c r="AC4" s="20" t="s">
        <v>59</v>
      </c>
      <c r="AD4" s="21" t="s">
        <v>60</v>
      </c>
      <c r="AE4" s="21" t="s">
        <v>61</v>
      </c>
      <c r="AF4" s="8">
        <v>1</v>
      </c>
      <c r="AG4" s="22">
        <f>565553.84+59617.91</f>
        <v>625171.75</v>
      </c>
      <c r="AH4" s="8">
        <f>AG4/AM4</f>
        <v>1</v>
      </c>
      <c r="AI4" s="9">
        <v>381</v>
      </c>
      <c r="AJ4" s="9" t="s">
        <v>48</v>
      </c>
      <c r="AK4" s="9" t="s">
        <v>62</v>
      </c>
      <c r="AL4" s="9" t="s">
        <v>63</v>
      </c>
      <c r="AM4" s="11">
        <v>625171.75</v>
      </c>
      <c r="AN4" s="9"/>
      <c r="AO4" s="9" t="s">
        <v>64</v>
      </c>
    </row>
    <row r="5" spans="1:42" s="2" customFormat="1" ht="47.25" x14ac:dyDescent="0.25">
      <c r="A5" s="9">
        <v>2021</v>
      </c>
      <c r="B5" s="9">
        <v>2</v>
      </c>
      <c r="C5" s="9"/>
      <c r="D5" s="9"/>
      <c r="E5" s="9"/>
      <c r="F5" s="9" t="s">
        <v>41</v>
      </c>
      <c r="G5" s="14" t="s">
        <v>65</v>
      </c>
      <c r="H5" s="14" t="s">
        <v>66</v>
      </c>
      <c r="I5" s="14">
        <v>-108.36668899999999</v>
      </c>
      <c r="J5" s="9" t="s">
        <v>42</v>
      </c>
      <c r="K5" s="9" t="s">
        <v>67</v>
      </c>
      <c r="L5" s="15" t="s">
        <v>68</v>
      </c>
      <c r="M5" s="16">
        <f t="shared" si="0"/>
        <v>717335.6</v>
      </c>
      <c r="N5" s="9"/>
      <c r="O5" s="11"/>
      <c r="P5" s="9"/>
      <c r="Q5" s="17"/>
      <c r="R5" s="14" t="s">
        <v>55</v>
      </c>
      <c r="S5" s="16">
        <v>717335.6</v>
      </c>
      <c r="T5" s="9"/>
      <c r="U5" s="14"/>
      <c r="V5" s="18"/>
      <c r="W5" s="9" t="s">
        <v>45</v>
      </c>
      <c r="X5" s="9" t="s">
        <v>46</v>
      </c>
      <c r="Y5" s="14" t="s">
        <v>69</v>
      </c>
      <c r="Z5" s="14" t="s">
        <v>69</v>
      </c>
      <c r="AA5" s="14" t="s">
        <v>70</v>
      </c>
      <c r="AB5" s="19" t="s">
        <v>71</v>
      </c>
      <c r="AC5" s="20" t="s">
        <v>59</v>
      </c>
      <c r="AD5" s="21" t="s">
        <v>60</v>
      </c>
      <c r="AE5" s="21" t="s">
        <v>72</v>
      </c>
      <c r="AF5" s="8">
        <v>1</v>
      </c>
      <c r="AG5" s="22">
        <f>321405.21+280465.43+111597.5</f>
        <v>713468.14</v>
      </c>
      <c r="AH5" s="8">
        <f t="shared" ref="AH5:AH30" si="1">AG5/AB5</f>
        <v>0.99559597606092465</v>
      </c>
      <c r="AI5" s="9">
        <v>1248</v>
      </c>
      <c r="AJ5" s="9" t="s">
        <v>48</v>
      </c>
      <c r="AK5" s="9"/>
      <c r="AL5" s="9"/>
      <c r="AM5" s="11"/>
      <c r="AN5" s="9"/>
      <c r="AO5" s="9" t="s">
        <v>73</v>
      </c>
    </row>
    <row r="6" spans="1:42" ht="47.25" x14ac:dyDescent="0.25">
      <c r="A6" s="9">
        <v>2021</v>
      </c>
      <c r="B6" s="9">
        <v>2</v>
      </c>
      <c r="C6" s="9"/>
      <c r="D6" s="9"/>
      <c r="E6" s="9"/>
      <c r="F6" s="9" t="s">
        <v>41</v>
      </c>
      <c r="G6" s="14" t="s">
        <v>74</v>
      </c>
      <c r="H6" s="14" t="s">
        <v>75</v>
      </c>
      <c r="I6" s="14">
        <v>-108.313147</v>
      </c>
      <c r="J6" s="9" t="s">
        <v>42</v>
      </c>
      <c r="K6" s="9" t="s">
        <v>51</v>
      </c>
      <c r="L6" s="15" t="s">
        <v>76</v>
      </c>
      <c r="M6" s="16">
        <f t="shared" si="0"/>
        <v>679149.36</v>
      </c>
      <c r="N6" s="9"/>
      <c r="O6" s="11"/>
      <c r="P6" s="9"/>
      <c r="Q6" s="17"/>
      <c r="R6" s="14" t="s">
        <v>55</v>
      </c>
      <c r="S6" s="16">
        <v>679149.36</v>
      </c>
      <c r="T6" s="9"/>
      <c r="U6" s="14"/>
      <c r="V6" s="18"/>
      <c r="W6" s="9" t="s">
        <v>45</v>
      </c>
      <c r="X6" s="9" t="s">
        <v>46</v>
      </c>
      <c r="Y6" s="14" t="s">
        <v>69</v>
      </c>
      <c r="Z6" s="14" t="s">
        <v>69</v>
      </c>
      <c r="AA6" s="14" t="s">
        <v>70</v>
      </c>
      <c r="AB6" s="19" t="s">
        <v>77</v>
      </c>
      <c r="AC6" s="20" t="s">
        <v>59</v>
      </c>
      <c r="AD6" s="21" t="s">
        <v>60</v>
      </c>
      <c r="AE6" s="21" t="s">
        <v>72</v>
      </c>
      <c r="AF6" s="8">
        <v>1</v>
      </c>
      <c r="AG6" s="22">
        <f>417464.23+260703.92</f>
        <v>678168.15</v>
      </c>
      <c r="AH6" s="8">
        <f t="shared" si="1"/>
        <v>0.99962165299875605</v>
      </c>
      <c r="AI6" s="9">
        <v>777</v>
      </c>
      <c r="AJ6" s="9" t="s">
        <v>48</v>
      </c>
      <c r="AK6" s="9"/>
      <c r="AL6" s="9"/>
      <c r="AM6" s="11"/>
      <c r="AN6" s="9"/>
      <c r="AO6" s="9" t="s">
        <v>73</v>
      </c>
      <c r="AP6" s="10"/>
    </row>
    <row r="7" spans="1:42" ht="45" x14ac:dyDescent="0.25">
      <c r="A7" s="9">
        <v>2021</v>
      </c>
      <c r="B7" s="9">
        <v>2</v>
      </c>
      <c r="C7" s="9"/>
      <c r="D7" s="9"/>
      <c r="E7" s="9"/>
      <c r="F7" s="9" t="s">
        <v>41</v>
      </c>
      <c r="G7" s="14" t="s">
        <v>78</v>
      </c>
      <c r="H7" s="14" t="s">
        <v>79</v>
      </c>
      <c r="I7" s="14">
        <v>-108.49536999999999</v>
      </c>
      <c r="J7" s="9" t="s">
        <v>42</v>
      </c>
      <c r="K7" s="9" t="s">
        <v>51</v>
      </c>
      <c r="L7" s="15" t="s">
        <v>80</v>
      </c>
      <c r="M7" s="16">
        <f t="shared" si="0"/>
        <v>613921.75</v>
      </c>
      <c r="N7" s="9"/>
      <c r="O7" s="11"/>
      <c r="P7" s="9"/>
      <c r="Q7" s="17"/>
      <c r="R7" s="14" t="s">
        <v>55</v>
      </c>
      <c r="S7" s="16">
        <v>613921.75</v>
      </c>
      <c r="T7" s="9"/>
      <c r="U7" s="14"/>
      <c r="V7" s="18"/>
      <c r="W7" s="9" t="s">
        <v>45</v>
      </c>
      <c r="X7" s="9" t="s">
        <v>46</v>
      </c>
      <c r="Y7" s="14" t="s">
        <v>81</v>
      </c>
      <c r="Z7" s="14" t="s">
        <v>82</v>
      </c>
      <c r="AA7" s="14" t="s">
        <v>83</v>
      </c>
      <c r="AB7" s="19" t="s">
        <v>84</v>
      </c>
      <c r="AC7" s="20" t="s">
        <v>59</v>
      </c>
      <c r="AD7" s="21" t="s">
        <v>60</v>
      </c>
      <c r="AE7" s="21" t="s">
        <v>85</v>
      </c>
      <c r="AF7" s="8">
        <v>1</v>
      </c>
      <c r="AG7" s="22">
        <v>657638.02</v>
      </c>
      <c r="AH7" s="8">
        <f>AG7/AM7</f>
        <v>1</v>
      </c>
      <c r="AI7" s="9">
        <v>527</v>
      </c>
      <c r="AJ7" s="9" t="s">
        <v>48</v>
      </c>
      <c r="AK7" s="9" t="s">
        <v>62</v>
      </c>
      <c r="AL7" s="9" t="s">
        <v>63</v>
      </c>
      <c r="AM7" s="11">
        <v>657638.02</v>
      </c>
      <c r="AN7" s="9"/>
      <c r="AO7" s="9" t="s">
        <v>86</v>
      </c>
    </row>
    <row r="8" spans="1:42" ht="47.25" x14ac:dyDescent="0.25">
      <c r="A8" s="9">
        <v>2021</v>
      </c>
      <c r="B8" s="9">
        <v>2</v>
      </c>
      <c r="C8" s="9"/>
      <c r="D8" s="9"/>
      <c r="E8" s="9"/>
      <c r="F8" s="9" t="s">
        <v>41</v>
      </c>
      <c r="G8" s="14" t="s">
        <v>87</v>
      </c>
      <c r="H8" s="14" t="s">
        <v>88</v>
      </c>
      <c r="I8" s="14">
        <v>-108.361555</v>
      </c>
      <c r="J8" s="9" t="s">
        <v>42</v>
      </c>
      <c r="K8" s="9" t="s">
        <v>67</v>
      </c>
      <c r="L8" s="15" t="s">
        <v>89</v>
      </c>
      <c r="M8" s="16">
        <f t="shared" si="0"/>
        <v>668355.34</v>
      </c>
      <c r="N8" s="9"/>
      <c r="O8" s="11"/>
      <c r="P8" s="9"/>
      <c r="Q8" s="17"/>
      <c r="R8" s="14" t="s">
        <v>55</v>
      </c>
      <c r="S8" s="16">
        <v>668355.34</v>
      </c>
      <c r="T8" s="9"/>
      <c r="U8" s="14"/>
      <c r="V8" s="18"/>
      <c r="W8" s="9" t="s">
        <v>45</v>
      </c>
      <c r="X8" s="9" t="s">
        <v>46</v>
      </c>
      <c r="Y8" s="14" t="s">
        <v>90</v>
      </c>
      <c r="Z8" s="14" t="s">
        <v>90</v>
      </c>
      <c r="AA8" s="14" t="s">
        <v>91</v>
      </c>
      <c r="AB8" s="19" t="s">
        <v>92</v>
      </c>
      <c r="AC8" s="20" t="s">
        <v>59</v>
      </c>
      <c r="AD8" s="21" t="s">
        <v>60</v>
      </c>
      <c r="AE8" s="21" t="s">
        <v>93</v>
      </c>
      <c r="AF8" s="8">
        <v>1</v>
      </c>
      <c r="AG8" s="23">
        <f>644567.43+90907.84</f>
        <v>735475.27</v>
      </c>
      <c r="AH8" s="8">
        <f>AG8/AM8</f>
        <v>1</v>
      </c>
      <c r="AI8" s="9">
        <v>1407</v>
      </c>
      <c r="AJ8" s="9" t="s">
        <v>48</v>
      </c>
      <c r="AK8" s="9" t="s">
        <v>62</v>
      </c>
      <c r="AL8" s="9" t="s">
        <v>63</v>
      </c>
      <c r="AM8" s="11">
        <v>735475.27</v>
      </c>
      <c r="AN8" s="9"/>
      <c r="AO8" s="9" t="s">
        <v>94</v>
      </c>
    </row>
    <row r="9" spans="1:42" ht="47.25" x14ac:dyDescent="0.25">
      <c r="A9" s="9">
        <v>2021</v>
      </c>
      <c r="B9" s="9">
        <v>2</v>
      </c>
      <c r="C9" s="9"/>
      <c r="D9" s="9"/>
      <c r="E9" s="9"/>
      <c r="F9" s="9" t="s">
        <v>41</v>
      </c>
      <c r="G9" s="14" t="s">
        <v>95</v>
      </c>
      <c r="H9" s="14" t="s">
        <v>96</v>
      </c>
      <c r="I9" s="14">
        <v>-108.40143399999999</v>
      </c>
      <c r="J9" s="9" t="s">
        <v>42</v>
      </c>
      <c r="K9" s="9" t="s">
        <v>67</v>
      </c>
      <c r="L9" s="15" t="s">
        <v>97</v>
      </c>
      <c r="M9" s="16">
        <f t="shared" si="0"/>
        <v>645721.54</v>
      </c>
      <c r="N9" s="9"/>
      <c r="O9" s="11"/>
      <c r="P9" s="9"/>
      <c r="Q9" s="17"/>
      <c r="R9" s="14" t="s">
        <v>55</v>
      </c>
      <c r="S9" s="16">
        <v>645721.54</v>
      </c>
      <c r="T9" s="9"/>
      <c r="U9" s="14"/>
      <c r="V9" s="18"/>
      <c r="W9" s="9" t="s">
        <v>45</v>
      </c>
      <c r="X9" s="9" t="s">
        <v>46</v>
      </c>
      <c r="Y9" s="14" t="s">
        <v>90</v>
      </c>
      <c r="Z9" s="14" t="s">
        <v>90</v>
      </c>
      <c r="AA9" s="14" t="s">
        <v>91</v>
      </c>
      <c r="AB9" s="19" t="s">
        <v>98</v>
      </c>
      <c r="AC9" s="20" t="s">
        <v>59</v>
      </c>
      <c r="AD9" s="21" t="s">
        <v>60</v>
      </c>
      <c r="AE9" s="21" t="s">
        <v>93</v>
      </c>
      <c r="AF9" s="8">
        <v>1</v>
      </c>
      <c r="AG9" s="22">
        <f>607758.2+37047.87</f>
        <v>644806.06999999995</v>
      </c>
      <c r="AH9" s="8">
        <f t="shared" si="1"/>
        <v>0.99973602132034833</v>
      </c>
      <c r="AI9" s="9">
        <v>3032</v>
      </c>
      <c r="AJ9" s="9" t="s">
        <v>48</v>
      </c>
      <c r="AK9" s="9"/>
      <c r="AL9" s="9"/>
      <c r="AM9" s="11"/>
      <c r="AN9" s="9"/>
      <c r="AO9" s="9" t="s">
        <v>94</v>
      </c>
    </row>
    <row r="10" spans="1:42" ht="47.25" x14ac:dyDescent="0.25">
      <c r="A10" s="9">
        <v>2021</v>
      </c>
      <c r="B10" s="9">
        <v>2</v>
      </c>
      <c r="C10" s="9"/>
      <c r="D10" s="9"/>
      <c r="E10" s="9"/>
      <c r="F10" s="9" t="s">
        <v>41</v>
      </c>
      <c r="G10" s="14" t="s">
        <v>99</v>
      </c>
      <c r="H10" s="14" t="s">
        <v>100</v>
      </c>
      <c r="I10" s="14">
        <v>-108.459058</v>
      </c>
      <c r="J10" s="9" t="s">
        <v>42</v>
      </c>
      <c r="K10" s="9" t="s">
        <v>67</v>
      </c>
      <c r="L10" s="15" t="s">
        <v>101</v>
      </c>
      <c r="M10" s="16">
        <f t="shared" si="0"/>
        <v>1368274.44</v>
      </c>
      <c r="N10" s="9"/>
      <c r="O10" s="11"/>
      <c r="P10" s="9"/>
      <c r="Q10" s="17"/>
      <c r="R10" s="14" t="s">
        <v>55</v>
      </c>
      <c r="S10" s="16">
        <v>1368274.44</v>
      </c>
      <c r="T10" s="9"/>
      <c r="U10" s="14"/>
      <c r="V10" s="18"/>
      <c r="W10" s="9" t="s">
        <v>45</v>
      </c>
      <c r="X10" s="9" t="s">
        <v>46</v>
      </c>
      <c r="Y10" s="14" t="s">
        <v>102</v>
      </c>
      <c r="Z10" s="14" t="s">
        <v>102</v>
      </c>
      <c r="AA10" s="14" t="s">
        <v>103</v>
      </c>
      <c r="AB10" s="19" t="s">
        <v>104</v>
      </c>
      <c r="AC10" s="20" t="s">
        <v>59</v>
      </c>
      <c r="AD10" s="21" t="s">
        <v>60</v>
      </c>
      <c r="AE10" s="21" t="s">
        <v>105</v>
      </c>
      <c r="AF10" s="8">
        <v>1</v>
      </c>
      <c r="AG10" s="22">
        <v>1042168.5700000001</v>
      </c>
      <c r="AH10" s="8">
        <v>1</v>
      </c>
      <c r="AI10" s="9">
        <v>3217</v>
      </c>
      <c r="AJ10" s="9" t="s">
        <v>48</v>
      </c>
      <c r="AK10" s="9"/>
      <c r="AL10" s="9"/>
      <c r="AM10" s="11"/>
      <c r="AN10" s="9"/>
      <c r="AO10" s="9" t="s">
        <v>106</v>
      </c>
    </row>
    <row r="11" spans="1:42" ht="45" x14ac:dyDescent="0.25">
      <c r="A11" s="9">
        <v>2021</v>
      </c>
      <c r="B11" s="9">
        <v>2</v>
      </c>
      <c r="C11" s="9"/>
      <c r="D11" s="9"/>
      <c r="E11" s="9"/>
      <c r="F11" s="9" t="s">
        <v>41</v>
      </c>
      <c r="G11" s="14" t="s">
        <v>107</v>
      </c>
      <c r="H11" s="14" t="s">
        <v>108</v>
      </c>
      <c r="I11" s="14">
        <v>-108.42168700000001</v>
      </c>
      <c r="J11" s="9" t="s">
        <v>42</v>
      </c>
      <c r="K11" s="9" t="s">
        <v>67</v>
      </c>
      <c r="L11" s="15" t="s">
        <v>109</v>
      </c>
      <c r="M11" s="16">
        <f t="shared" si="0"/>
        <v>1384668.7</v>
      </c>
      <c r="N11" s="9"/>
      <c r="O11" s="11"/>
      <c r="P11" s="9"/>
      <c r="Q11" s="17"/>
      <c r="R11" s="14" t="s">
        <v>55</v>
      </c>
      <c r="S11" s="16">
        <v>1384668.7</v>
      </c>
      <c r="T11" s="9"/>
      <c r="U11" s="14"/>
      <c r="V11" s="18"/>
      <c r="W11" s="9" t="s">
        <v>45</v>
      </c>
      <c r="X11" s="9" t="s">
        <v>46</v>
      </c>
      <c r="Y11" s="14" t="s">
        <v>110</v>
      </c>
      <c r="Z11" s="14" t="s">
        <v>111</v>
      </c>
      <c r="AA11" s="14" t="s">
        <v>112</v>
      </c>
      <c r="AB11" s="19" t="s">
        <v>113</v>
      </c>
      <c r="AC11" s="20" t="s">
        <v>59</v>
      </c>
      <c r="AD11" s="21" t="s">
        <v>60</v>
      </c>
      <c r="AE11" s="21" t="s">
        <v>105</v>
      </c>
      <c r="AF11" s="8">
        <v>1</v>
      </c>
      <c r="AG11" s="22">
        <v>877373.66</v>
      </c>
      <c r="AH11" s="8">
        <v>1</v>
      </c>
      <c r="AI11" s="9">
        <v>1245</v>
      </c>
      <c r="AJ11" s="9" t="s">
        <v>48</v>
      </c>
      <c r="AK11" s="9"/>
      <c r="AL11" s="9"/>
      <c r="AM11" s="11"/>
      <c r="AN11" s="9"/>
      <c r="AO11" s="9" t="s">
        <v>114</v>
      </c>
    </row>
    <row r="12" spans="1:42" ht="47.25" x14ac:dyDescent="0.25">
      <c r="A12" s="9">
        <v>2021</v>
      </c>
      <c r="B12" s="9">
        <v>2</v>
      </c>
      <c r="C12" s="9"/>
      <c r="D12" s="9"/>
      <c r="E12" s="9"/>
      <c r="F12" s="9" t="s">
        <v>41</v>
      </c>
      <c r="G12" s="14" t="s">
        <v>115</v>
      </c>
      <c r="H12" s="14" t="s">
        <v>116</v>
      </c>
      <c r="I12" s="14">
        <v>-108.386487</v>
      </c>
      <c r="J12" s="9" t="s">
        <v>42</v>
      </c>
      <c r="K12" s="9" t="s">
        <v>51</v>
      </c>
      <c r="L12" s="15" t="s">
        <v>117</v>
      </c>
      <c r="M12" s="16">
        <f t="shared" si="0"/>
        <v>2199873.12</v>
      </c>
      <c r="N12" s="9"/>
      <c r="O12" s="11"/>
      <c r="P12" s="9"/>
      <c r="Q12" s="17"/>
      <c r="R12" s="14" t="s">
        <v>55</v>
      </c>
      <c r="S12" s="16">
        <v>2199873.12</v>
      </c>
      <c r="T12" s="9"/>
      <c r="U12" s="14"/>
      <c r="V12" s="18"/>
      <c r="W12" s="9" t="s">
        <v>45</v>
      </c>
      <c r="X12" s="9" t="s">
        <v>118</v>
      </c>
      <c r="Y12" s="14" t="s">
        <v>69</v>
      </c>
      <c r="Z12" s="14" t="s">
        <v>69</v>
      </c>
      <c r="AA12" s="14" t="s">
        <v>119</v>
      </c>
      <c r="AB12" s="19" t="s">
        <v>120</v>
      </c>
      <c r="AC12" s="20" t="s">
        <v>121</v>
      </c>
      <c r="AD12" s="21" t="s">
        <v>122</v>
      </c>
      <c r="AE12" s="21" t="s">
        <v>123</v>
      </c>
      <c r="AF12" s="8">
        <v>1</v>
      </c>
      <c r="AG12" s="22">
        <v>836943.83</v>
      </c>
      <c r="AH12" s="8">
        <v>1</v>
      </c>
      <c r="AI12" s="9">
        <v>860</v>
      </c>
      <c r="AJ12" s="9" t="s">
        <v>48</v>
      </c>
      <c r="AK12" s="9"/>
      <c r="AL12" s="9"/>
      <c r="AM12" s="11"/>
      <c r="AN12" s="9"/>
      <c r="AO12" s="9" t="s">
        <v>124</v>
      </c>
    </row>
    <row r="13" spans="1:42" ht="47.25" x14ac:dyDescent="0.25">
      <c r="A13" s="9">
        <v>2021</v>
      </c>
      <c r="B13" s="9">
        <v>2</v>
      </c>
      <c r="C13" s="9"/>
      <c r="D13" s="9"/>
      <c r="E13" s="9"/>
      <c r="F13" s="9" t="s">
        <v>41</v>
      </c>
      <c r="G13" s="14" t="s">
        <v>125</v>
      </c>
      <c r="H13" s="14" t="s">
        <v>126</v>
      </c>
      <c r="I13" s="14">
        <v>-108.308036</v>
      </c>
      <c r="J13" s="9" t="s">
        <v>42</v>
      </c>
      <c r="K13" s="9" t="s">
        <v>67</v>
      </c>
      <c r="L13" s="15" t="s">
        <v>127</v>
      </c>
      <c r="M13" s="16">
        <f t="shared" si="0"/>
        <v>1856373.07</v>
      </c>
      <c r="N13" s="9"/>
      <c r="O13" s="11"/>
      <c r="P13" s="9"/>
      <c r="Q13" s="17"/>
      <c r="R13" s="14" t="s">
        <v>55</v>
      </c>
      <c r="S13" s="16">
        <v>1856373.07</v>
      </c>
      <c r="T13" s="9"/>
      <c r="U13" s="14"/>
      <c r="V13" s="18"/>
      <c r="W13" s="9" t="s">
        <v>45</v>
      </c>
      <c r="X13" s="9" t="s">
        <v>118</v>
      </c>
      <c r="Y13" s="14" t="s">
        <v>128</v>
      </c>
      <c r="Z13" s="14" t="s">
        <v>128</v>
      </c>
      <c r="AA13" s="14" t="s">
        <v>129</v>
      </c>
      <c r="AB13" s="19" t="s">
        <v>130</v>
      </c>
      <c r="AC13" s="20" t="s">
        <v>131</v>
      </c>
      <c r="AD13" s="21" t="s">
        <v>132</v>
      </c>
      <c r="AE13" s="21" t="s">
        <v>133</v>
      </c>
      <c r="AF13" s="8">
        <v>1</v>
      </c>
      <c r="AG13" s="22">
        <f>231752.55+405466.18</f>
        <v>637218.73</v>
      </c>
      <c r="AH13" s="8">
        <v>1</v>
      </c>
      <c r="AI13" s="9">
        <v>650</v>
      </c>
      <c r="AJ13" s="9" t="s">
        <v>48</v>
      </c>
      <c r="AK13" s="9"/>
      <c r="AL13" s="9"/>
      <c r="AM13" s="11"/>
      <c r="AN13" s="9"/>
      <c r="AO13" s="9" t="s">
        <v>133</v>
      </c>
    </row>
    <row r="14" spans="1:42" ht="47.25" x14ac:dyDescent="0.25">
      <c r="A14" s="9">
        <v>2021</v>
      </c>
      <c r="B14" s="9">
        <v>2</v>
      </c>
      <c r="C14" s="9"/>
      <c r="D14" s="9"/>
      <c r="E14" s="9"/>
      <c r="F14" s="9" t="s">
        <v>41</v>
      </c>
      <c r="G14" s="14" t="s">
        <v>134</v>
      </c>
      <c r="H14" s="14" t="s">
        <v>135</v>
      </c>
      <c r="I14" s="14">
        <v>-108.410982</v>
      </c>
      <c r="J14" s="9" t="s">
        <v>42</v>
      </c>
      <c r="K14" s="9" t="s">
        <v>67</v>
      </c>
      <c r="L14" s="15" t="s">
        <v>136</v>
      </c>
      <c r="M14" s="16">
        <f t="shared" si="0"/>
        <v>1858061.09</v>
      </c>
      <c r="N14" s="9"/>
      <c r="O14" s="11"/>
      <c r="P14" s="9"/>
      <c r="Q14" s="17"/>
      <c r="R14" s="14" t="s">
        <v>55</v>
      </c>
      <c r="S14" s="16">
        <v>1858061.09</v>
      </c>
      <c r="T14" s="9"/>
      <c r="U14" s="14"/>
      <c r="V14" s="18"/>
      <c r="W14" s="9" t="s">
        <v>45</v>
      </c>
      <c r="X14" s="9" t="s">
        <v>118</v>
      </c>
      <c r="Y14" s="14" t="s">
        <v>137</v>
      </c>
      <c r="Z14" s="14" t="s">
        <v>138</v>
      </c>
      <c r="AA14" s="14" t="s">
        <v>139</v>
      </c>
      <c r="AB14" s="19" t="s">
        <v>140</v>
      </c>
      <c r="AC14" s="20" t="s">
        <v>131</v>
      </c>
      <c r="AD14" s="21" t="s">
        <v>141</v>
      </c>
      <c r="AE14" s="21" t="s">
        <v>142</v>
      </c>
      <c r="AF14" s="8">
        <v>1</v>
      </c>
      <c r="AG14" s="22">
        <v>452452.71</v>
      </c>
      <c r="AH14" s="8">
        <v>1</v>
      </c>
      <c r="AI14" s="9">
        <v>1250</v>
      </c>
      <c r="AJ14" s="9" t="s">
        <v>48</v>
      </c>
      <c r="AK14" s="9"/>
      <c r="AL14" s="9"/>
      <c r="AM14" s="11"/>
      <c r="AN14" s="9"/>
      <c r="AO14" s="9" t="s">
        <v>124</v>
      </c>
    </row>
    <row r="15" spans="1:42" ht="47.25" x14ac:dyDescent="0.25">
      <c r="A15" s="9">
        <v>2021</v>
      </c>
      <c r="B15" s="9">
        <v>2</v>
      </c>
      <c r="C15" s="9"/>
      <c r="D15" s="9"/>
      <c r="E15" s="9"/>
      <c r="F15" s="9" t="s">
        <v>41</v>
      </c>
      <c r="G15" s="14" t="s">
        <v>95</v>
      </c>
      <c r="H15" s="14" t="s">
        <v>143</v>
      </c>
      <c r="I15" s="14">
        <v>-108.3999</v>
      </c>
      <c r="J15" s="9" t="s">
        <v>42</v>
      </c>
      <c r="K15" s="9" t="s">
        <v>67</v>
      </c>
      <c r="L15" s="15" t="s">
        <v>144</v>
      </c>
      <c r="M15" s="16">
        <f t="shared" si="0"/>
        <v>2924282.37</v>
      </c>
      <c r="N15" s="9"/>
      <c r="O15" s="11"/>
      <c r="P15" s="9"/>
      <c r="Q15" s="17"/>
      <c r="R15" s="14" t="s">
        <v>145</v>
      </c>
      <c r="S15" s="16">
        <v>2924282.37</v>
      </c>
      <c r="T15" s="9"/>
      <c r="U15" s="14"/>
      <c r="V15" s="18"/>
      <c r="W15" s="9" t="s">
        <v>45</v>
      </c>
      <c r="X15" s="9" t="s">
        <v>118</v>
      </c>
      <c r="Y15" s="14" t="s">
        <v>146</v>
      </c>
      <c r="Z15" s="14" t="s">
        <v>147</v>
      </c>
      <c r="AA15" s="14" t="s">
        <v>148</v>
      </c>
      <c r="AB15" s="19" t="s">
        <v>149</v>
      </c>
      <c r="AC15" s="20" t="s">
        <v>121</v>
      </c>
      <c r="AD15" s="21" t="s">
        <v>150</v>
      </c>
      <c r="AE15" s="21" t="s">
        <v>105</v>
      </c>
      <c r="AF15" s="8">
        <v>1</v>
      </c>
      <c r="AG15" s="22">
        <v>901320.1</v>
      </c>
      <c r="AH15" s="8">
        <v>1</v>
      </c>
      <c r="AI15" s="9">
        <v>1059</v>
      </c>
      <c r="AJ15" s="9" t="s">
        <v>48</v>
      </c>
      <c r="AK15" s="9"/>
      <c r="AL15" s="9"/>
      <c r="AM15" s="11"/>
      <c r="AN15" s="9"/>
      <c r="AO15" s="9" t="s">
        <v>133</v>
      </c>
    </row>
    <row r="16" spans="1:42" ht="47.25" x14ac:dyDescent="0.25">
      <c r="A16" s="9">
        <v>2021</v>
      </c>
      <c r="B16" s="9">
        <v>2</v>
      </c>
      <c r="C16" s="9"/>
      <c r="D16" s="9"/>
      <c r="E16" s="9"/>
      <c r="F16" s="9" t="s">
        <v>41</v>
      </c>
      <c r="G16" s="14" t="s">
        <v>151</v>
      </c>
      <c r="H16" s="14" t="s">
        <v>152</v>
      </c>
      <c r="I16" s="14">
        <v>-108.39534999999999</v>
      </c>
      <c r="J16" s="9" t="s">
        <v>42</v>
      </c>
      <c r="K16" s="9" t="s">
        <v>67</v>
      </c>
      <c r="L16" s="15" t="s">
        <v>153</v>
      </c>
      <c r="M16" s="16">
        <f t="shared" si="0"/>
        <v>2447201.1</v>
      </c>
      <c r="N16" s="9"/>
      <c r="O16" s="11"/>
      <c r="P16" s="9"/>
      <c r="Q16" s="17"/>
      <c r="R16" s="14" t="s">
        <v>145</v>
      </c>
      <c r="S16" s="16">
        <v>2447201.1</v>
      </c>
      <c r="T16" s="9"/>
      <c r="U16" s="14"/>
      <c r="V16" s="18"/>
      <c r="W16" s="9" t="s">
        <v>45</v>
      </c>
      <c r="X16" s="9" t="s">
        <v>118</v>
      </c>
      <c r="Y16" s="14" t="s">
        <v>69</v>
      </c>
      <c r="Z16" s="14" t="s">
        <v>69</v>
      </c>
      <c r="AA16" s="14" t="s">
        <v>154</v>
      </c>
      <c r="AB16" s="19" t="s">
        <v>155</v>
      </c>
      <c r="AC16" s="20" t="s">
        <v>121</v>
      </c>
      <c r="AD16" s="21" t="s">
        <v>156</v>
      </c>
      <c r="AE16" s="21" t="s">
        <v>157</v>
      </c>
      <c r="AF16" s="8">
        <v>1</v>
      </c>
      <c r="AG16" s="22">
        <v>737049.87</v>
      </c>
      <c r="AH16" s="8">
        <v>1</v>
      </c>
      <c r="AI16" s="9">
        <v>1806</v>
      </c>
      <c r="AJ16" s="9" t="s">
        <v>48</v>
      </c>
      <c r="AK16" s="9"/>
      <c r="AL16" s="9"/>
      <c r="AM16" s="11"/>
      <c r="AN16" s="9"/>
      <c r="AO16" s="9" t="s">
        <v>158</v>
      </c>
    </row>
    <row r="17" spans="1:41" ht="47.25" x14ac:dyDescent="0.25">
      <c r="A17" s="9">
        <v>2021</v>
      </c>
      <c r="B17" s="9">
        <v>2</v>
      </c>
      <c r="C17" s="9"/>
      <c r="D17" s="9"/>
      <c r="E17" s="9"/>
      <c r="F17" s="9" t="s">
        <v>41</v>
      </c>
      <c r="G17" s="14" t="s">
        <v>159</v>
      </c>
      <c r="H17" s="14" t="s">
        <v>160</v>
      </c>
      <c r="I17" s="14">
        <v>-108.458883</v>
      </c>
      <c r="J17" s="9" t="s">
        <v>42</v>
      </c>
      <c r="K17" s="9" t="s">
        <v>67</v>
      </c>
      <c r="L17" s="15" t="s">
        <v>161</v>
      </c>
      <c r="M17" s="16">
        <f t="shared" si="0"/>
        <v>1923741.85</v>
      </c>
      <c r="N17" s="9"/>
      <c r="O17" s="11"/>
      <c r="P17" s="9"/>
      <c r="Q17" s="17"/>
      <c r="R17" s="14" t="s">
        <v>145</v>
      </c>
      <c r="S17" s="16">
        <v>1923741.85</v>
      </c>
      <c r="T17" s="9"/>
      <c r="U17" s="14"/>
      <c r="V17" s="18"/>
      <c r="W17" s="9" t="s">
        <v>45</v>
      </c>
      <c r="X17" s="9" t="s">
        <v>118</v>
      </c>
      <c r="Y17" s="14" t="s">
        <v>162</v>
      </c>
      <c r="Z17" s="14" t="s">
        <v>162</v>
      </c>
      <c r="AA17" s="14" t="s">
        <v>163</v>
      </c>
      <c r="AB17" s="19" t="s">
        <v>164</v>
      </c>
      <c r="AC17" s="20" t="s">
        <v>131</v>
      </c>
      <c r="AD17" s="21" t="s">
        <v>165</v>
      </c>
      <c r="AE17" s="21" t="s">
        <v>166</v>
      </c>
      <c r="AF17" s="8">
        <v>1</v>
      </c>
      <c r="AG17" s="22">
        <f>779044.35+309361.62</f>
        <v>1088405.97</v>
      </c>
      <c r="AH17" s="8">
        <v>1</v>
      </c>
      <c r="AI17" s="9">
        <v>1307</v>
      </c>
      <c r="AJ17" s="9" t="s">
        <v>48</v>
      </c>
      <c r="AK17" s="9"/>
      <c r="AL17" s="9"/>
      <c r="AM17" s="11"/>
      <c r="AN17" s="9"/>
      <c r="AO17" s="9" t="s">
        <v>167</v>
      </c>
    </row>
    <row r="18" spans="1:41" ht="45" x14ac:dyDescent="0.25">
      <c r="A18" s="9">
        <v>2021</v>
      </c>
      <c r="B18" s="9">
        <v>2</v>
      </c>
      <c r="C18" s="9"/>
      <c r="D18" s="9"/>
      <c r="E18" s="9"/>
      <c r="F18" s="9" t="s">
        <v>41</v>
      </c>
      <c r="G18" s="14" t="s">
        <v>99</v>
      </c>
      <c r="H18" s="14" t="s">
        <v>168</v>
      </c>
      <c r="I18" s="14">
        <v>-108.46475700000001</v>
      </c>
      <c r="J18" s="9" t="s">
        <v>42</v>
      </c>
      <c r="K18" s="9" t="s">
        <v>67</v>
      </c>
      <c r="L18" s="15" t="s">
        <v>169</v>
      </c>
      <c r="M18" s="16">
        <f t="shared" si="0"/>
        <v>157222.04999999999</v>
      </c>
      <c r="N18" s="9"/>
      <c r="O18" s="11"/>
      <c r="P18" s="9"/>
      <c r="Q18" s="17"/>
      <c r="R18" s="14" t="s">
        <v>145</v>
      </c>
      <c r="S18" s="16">
        <v>157222.04999999999</v>
      </c>
      <c r="T18" s="9"/>
      <c r="U18" s="14"/>
      <c r="V18" s="18"/>
      <c r="W18" s="9" t="s">
        <v>45</v>
      </c>
      <c r="X18" s="9" t="s">
        <v>46</v>
      </c>
      <c r="Y18" s="14" t="s">
        <v>81</v>
      </c>
      <c r="Z18" s="14" t="s">
        <v>82</v>
      </c>
      <c r="AA18" s="14" t="s">
        <v>170</v>
      </c>
      <c r="AB18" s="19" t="s">
        <v>171</v>
      </c>
      <c r="AC18" s="20" t="s">
        <v>59</v>
      </c>
      <c r="AD18" s="21" t="s">
        <v>60</v>
      </c>
      <c r="AE18" s="21" t="s">
        <v>172</v>
      </c>
      <c r="AF18" s="8">
        <v>1</v>
      </c>
      <c r="AG18" s="22">
        <v>155449.85</v>
      </c>
      <c r="AH18" s="8">
        <v>1</v>
      </c>
      <c r="AI18" s="9">
        <v>3217</v>
      </c>
      <c r="AJ18" s="9" t="s">
        <v>48</v>
      </c>
      <c r="AK18" s="9"/>
      <c r="AL18" s="9"/>
      <c r="AM18" s="11"/>
      <c r="AN18" s="9"/>
      <c r="AO18" s="9" t="s">
        <v>141</v>
      </c>
    </row>
    <row r="19" spans="1:41" ht="45" x14ac:dyDescent="0.25">
      <c r="A19" s="9">
        <v>2021</v>
      </c>
      <c r="B19" s="9">
        <v>2</v>
      </c>
      <c r="C19" s="9"/>
      <c r="D19" s="9"/>
      <c r="E19" s="9"/>
      <c r="F19" s="9" t="s">
        <v>41</v>
      </c>
      <c r="G19" s="14" t="s">
        <v>173</v>
      </c>
      <c r="H19" s="14" t="s">
        <v>174</v>
      </c>
      <c r="I19" s="14">
        <v>-108.45609899999999</v>
      </c>
      <c r="J19" s="9" t="s">
        <v>42</v>
      </c>
      <c r="K19" s="9" t="s">
        <v>67</v>
      </c>
      <c r="L19" s="15" t="s">
        <v>175</v>
      </c>
      <c r="M19" s="16">
        <f t="shared" si="0"/>
        <v>354864.96</v>
      </c>
      <c r="N19" s="9"/>
      <c r="O19" s="11"/>
      <c r="P19" s="9"/>
      <c r="Q19" s="17"/>
      <c r="R19" s="14" t="s">
        <v>145</v>
      </c>
      <c r="S19" s="16">
        <v>354864.96</v>
      </c>
      <c r="T19" s="9"/>
      <c r="U19" s="14"/>
      <c r="V19" s="18"/>
      <c r="W19" s="9" t="s">
        <v>45</v>
      </c>
      <c r="X19" s="9" t="s">
        <v>46</v>
      </c>
      <c r="Y19" s="14" t="s">
        <v>176</v>
      </c>
      <c r="Z19" s="14" t="s">
        <v>176</v>
      </c>
      <c r="AA19" s="14" t="s">
        <v>177</v>
      </c>
      <c r="AB19" s="19" t="s">
        <v>178</v>
      </c>
      <c r="AC19" s="20" t="s">
        <v>59</v>
      </c>
      <c r="AD19" s="21" t="s">
        <v>60</v>
      </c>
      <c r="AE19" s="21" t="s">
        <v>179</v>
      </c>
      <c r="AF19" s="8">
        <v>1</v>
      </c>
      <c r="AG19" s="22">
        <v>489503.45999999996</v>
      </c>
      <c r="AH19" s="8">
        <v>1</v>
      </c>
      <c r="AI19" s="9">
        <v>238</v>
      </c>
      <c r="AJ19" s="9" t="s">
        <v>48</v>
      </c>
      <c r="AK19" s="9" t="s">
        <v>62</v>
      </c>
      <c r="AL19" s="9" t="s">
        <v>63</v>
      </c>
      <c r="AM19" s="11">
        <v>489503.46</v>
      </c>
      <c r="AN19" s="9"/>
      <c r="AO19" s="9" t="s">
        <v>156</v>
      </c>
    </row>
    <row r="20" spans="1:41" ht="47.25" x14ac:dyDescent="0.25">
      <c r="A20" s="9">
        <v>2021</v>
      </c>
      <c r="B20" s="9">
        <v>2</v>
      </c>
      <c r="C20" s="9"/>
      <c r="D20" s="9"/>
      <c r="E20" s="9"/>
      <c r="F20" s="9" t="s">
        <v>41</v>
      </c>
      <c r="G20" s="14" t="s">
        <v>49</v>
      </c>
      <c r="H20" s="14" t="s">
        <v>180</v>
      </c>
      <c r="I20" s="14">
        <v>-108.656575</v>
      </c>
      <c r="J20" s="9" t="s">
        <v>42</v>
      </c>
      <c r="K20" s="9" t="s">
        <v>67</v>
      </c>
      <c r="L20" s="15" t="s">
        <v>181</v>
      </c>
      <c r="M20" s="16">
        <f t="shared" si="0"/>
        <v>935457.78</v>
      </c>
      <c r="N20" s="9"/>
      <c r="O20" s="11"/>
      <c r="P20" s="9"/>
      <c r="Q20" s="17"/>
      <c r="R20" s="14" t="s">
        <v>145</v>
      </c>
      <c r="S20" s="16">
        <v>935457.78</v>
      </c>
      <c r="T20" s="9"/>
      <c r="U20" s="14"/>
      <c r="V20" s="18"/>
      <c r="W20" s="9" t="s">
        <v>45</v>
      </c>
      <c r="X20" s="9" t="s">
        <v>46</v>
      </c>
      <c r="Y20" s="14" t="s">
        <v>182</v>
      </c>
      <c r="Z20" s="14" t="s">
        <v>183</v>
      </c>
      <c r="AA20" s="14" t="s">
        <v>184</v>
      </c>
      <c r="AB20" s="19" t="s">
        <v>185</v>
      </c>
      <c r="AC20" s="20" t="s">
        <v>186</v>
      </c>
      <c r="AD20" s="21" t="s">
        <v>187</v>
      </c>
      <c r="AE20" s="21" t="s">
        <v>188</v>
      </c>
      <c r="AF20" s="8">
        <v>1</v>
      </c>
      <c r="AG20" s="22">
        <v>1055714.58</v>
      </c>
      <c r="AH20" s="8">
        <v>1</v>
      </c>
      <c r="AI20" s="9">
        <v>894</v>
      </c>
      <c r="AJ20" s="9" t="s">
        <v>48</v>
      </c>
      <c r="AK20" s="9" t="s">
        <v>189</v>
      </c>
      <c r="AL20" s="9" t="s">
        <v>63</v>
      </c>
      <c r="AM20" s="11">
        <v>1055714.58</v>
      </c>
      <c r="AN20" s="9"/>
      <c r="AO20" s="9" t="s">
        <v>190</v>
      </c>
    </row>
    <row r="21" spans="1:41" ht="45" x14ac:dyDescent="0.25">
      <c r="A21" s="9">
        <v>2021</v>
      </c>
      <c r="B21" s="9">
        <v>2</v>
      </c>
      <c r="C21" s="9"/>
      <c r="D21" s="9"/>
      <c r="E21" s="9"/>
      <c r="F21" s="9" t="s">
        <v>41</v>
      </c>
      <c r="G21" s="14" t="s">
        <v>191</v>
      </c>
      <c r="H21" s="14" t="s">
        <v>192</v>
      </c>
      <c r="I21" s="14">
        <v>-108.443696</v>
      </c>
      <c r="J21" s="9" t="s">
        <v>42</v>
      </c>
      <c r="K21" s="9" t="s">
        <v>51</v>
      </c>
      <c r="L21" s="15" t="s">
        <v>193</v>
      </c>
      <c r="M21" s="16">
        <f t="shared" si="0"/>
        <v>820316.74</v>
      </c>
      <c r="N21" s="9"/>
      <c r="O21" s="11"/>
      <c r="P21" s="9"/>
      <c r="Q21" s="17"/>
      <c r="R21" s="14" t="s">
        <v>145</v>
      </c>
      <c r="S21" s="16">
        <v>820316.74</v>
      </c>
      <c r="T21" s="9"/>
      <c r="U21" s="14"/>
      <c r="V21" s="18"/>
      <c r="W21" s="9" t="s">
        <v>45</v>
      </c>
      <c r="X21" s="9" t="s">
        <v>46</v>
      </c>
      <c r="Y21" s="14" t="s">
        <v>194</v>
      </c>
      <c r="Z21" s="14" t="s">
        <v>195</v>
      </c>
      <c r="AA21" s="14" t="s">
        <v>196</v>
      </c>
      <c r="AB21" s="19" t="s">
        <v>197</v>
      </c>
      <c r="AC21" s="20" t="s">
        <v>186</v>
      </c>
      <c r="AD21" s="21" t="s">
        <v>187</v>
      </c>
      <c r="AE21" s="21" t="s">
        <v>198</v>
      </c>
      <c r="AF21" s="8">
        <v>1</v>
      </c>
      <c r="AG21" s="22">
        <v>790760.81</v>
      </c>
      <c r="AH21" s="8">
        <v>1</v>
      </c>
      <c r="AI21" s="9">
        <v>419</v>
      </c>
      <c r="AJ21" s="9" t="s">
        <v>48</v>
      </c>
      <c r="AK21" s="9"/>
      <c r="AL21" s="9"/>
      <c r="AM21" s="11"/>
      <c r="AN21" s="9"/>
      <c r="AO21" s="9" t="s">
        <v>199</v>
      </c>
    </row>
    <row r="22" spans="1:41" ht="47.25" x14ac:dyDescent="0.25">
      <c r="A22" s="9">
        <v>2021</v>
      </c>
      <c r="B22" s="9">
        <v>2</v>
      </c>
      <c r="C22" s="9"/>
      <c r="D22" s="9"/>
      <c r="E22" s="9"/>
      <c r="F22" s="9" t="s">
        <v>41</v>
      </c>
      <c r="G22" s="14" t="s">
        <v>200</v>
      </c>
      <c r="H22" s="14" t="s">
        <v>201</v>
      </c>
      <c r="I22" s="14">
        <v>-108.455754</v>
      </c>
      <c r="J22" s="9" t="s">
        <v>42</v>
      </c>
      <c r="K22" s="9" t="s">
        <v>51</v>
      </c>
      <c r="L22" s="15" t="s">
        <v>202</v>
      </c>
      <c r="M22" s="16">
        <f t="shared" si="0"/>
        <v>608691.87</v>
      </c>
      <c r="N22" s="9"/>
      <c r="O22" s="11"/>
      <c r="P22" s="9"/>
      <c r="Q22" s="17"/>
      <c r="R22" s="14" t="s">
        <v>145</v>
      </c>
      <c r="S22" s="16">
        <v>608691.87</v>
      </c>
      <c r="T22" s="9"/>
      <c r="U22" s="14"/>
      <c r="V22" s="18"/>
      <c r="W22" s="9" t="s">
        <v>45</v>
      </c>
      <c r="X22" s="9" t="s">
        <v>46</v>
      </c>
      <c r="Y22" s="14" t="s">
        <v>90</v>
      </c>
      <c r="Z22" s="14" t="s">
        <v>90</v>
      </c>
      <c r="AA22" s="14" t="s">
        <v>203</v>
      </c>
      <c r="AB22" s="19" t="s">
        <v>204</v>
      </c>
      <c r="AC22" s="20" t="s">
        <v>186</v>
      </c>
      <c r="AD22" s="21" t="s">
        <v>187</v>
      </c>
      <c r="AE22" s="21" t="s">
        <v>105</v>
      </c>
      <c r="AF22" s="8">
        <v>1</v>
      </c>
      <c r="AG22" s="23">
        <v>607750.83000000007</v>
      </c>
      <c r="AH22" s="8">
        <f t="shared" si="1"/>
        <v>0.99982300154697212</v>
      </c>
      <c r="AI22" s="9">
        <v>1544</v>
      </c>
      <c r="AJ22" s="9" t="s">
        <v>48</v>
      </c>
      <c r="AK22" s="9"/>
      <c r="AL22" s="9"/>
      <c r="AM22" s="11"/>
      <c r="AN22" s="9"/>
      <c r="AO22" s="9" t="s">
        <v>205</v>
      </c>
    </row>
    <row r="23" spans="1:41" ht="45" x14ac:dyDescent="0.25">
      <c r="A23" s="9">
        <v>2021</v>
      </c>
      <c r="B23" s="9">
        <v>2</v>
      </c>
      <c r="C23" s="9"/>
      <c r="D23" s="9"/>
      <c r="E23" s="9"/>
      <c r="F23" s="9" t="s">
        <v>41</v>
      </c>
      <c r="G23" s="14" t="s">
        <v>206</v>
      </c>
      <c r="H23" s="14" t="s">
        <v>207</v>
      </c>
      <c r="I23" s="14">
        <v>-108.490748</v>
      </c>
      <c r="J23" s="9" t="s">
        <v>42</v>
      </c>
      <c r="K23" s="9" t="s">
        <v>51</v>
      </c>
      <c r="L23" s="15" t="s">
        <v>208</v>
      </c>
      <c r="M23" s="16">
        <f t="shared" si="0"/>
        <v>773237.89</v>
      </c>
      <c r="N23" s="9"/>
      <c r="O23" s="11"/>
      <c r="P23" s="9"/>
      <c r="Q23" s="17"/>
      <c r="R23" s="14" t="s">
        <v>145</v>
      </c>
      <c r="S23" s="16">
        <v>773237.89</v>
      </c>
      <c r="T23" s="9"/>
      <c r="U23" s="14"/>
      <c r="V23" s="18"/>
      <c r="W23" s="9" t="s">
        <v>45</v>
      </c>
      <c r="X23" s="9" t="s">
        <v>46</v>
      </c>
      <c r="Y23" s="14" t="s">
        <v>90</v>
      </c>
      <c r="Z23" s="14" t="s">
        <v>90</v>
      </c>
      <c r="AA23" s="14" t="s">
        <v>203</v>
      </c>
      <c r="AB23" s="19" t="s">
        <v>209</v>
      </c>
      <c r="AC23" s="20" t="s">
        <v>186</v>
      </c>
      <c r="AD23" s="21" t="s">
        <v>187</v>
      </c>
      <c r="AE23" s="21" t="s">
        <v>105</v>
      </c>
      <c r="AF23" s="8">
        <v>1</v>
      </c>
      <c r="AG23" s="22">
        <f>411768.34+238283.67</f>
        <v>650052.01</v>
      </c>
      <c r="AH23" s="8">
        <v>1</v>
      </c>
      <c r="AI23" s="9">
        <v>498</v>
      </c>
      <c r="AJ23" s="9" t="s">
        <v>48</v>
      </c>
      <c r="AK23" s="9"/>
      <c r="AL23" s="9"/>
      <c r="AM23" s="11"/>
      <c r="AN23" s="9"/>
      <c r="AO23" s="9" t="s">
        <v>210</v>
      </c>
    </row>
    <row r="24" spans="1:41" ht="45" x14ac:dyDescent="0.25">
      <c r="A24" s="9">
        <v>2021</v>
      </c>
      <c r="B24" s="9">
        <v>2</v>
      </c>
      <c r="C24" s="9"/>
      <c r="D24" s="9"/>
      <c r="E24" s="9"/>
      <c r="F24" s="9" t="s">
        <v>41</v>
      </c>
      <c r="G24" s="14" t="s">
        <v>211</v>
      </c>
      <c r="H24" s="14" t="s">
        <v>212</v>
      </c>
      <c r="I24" s="14">
        <v>-108.594352</v>
      </c>
      <c r="J24" s="9" t="s">
        <v>42</v>
      </c>
      <c r="K24" s="9" t="s">
        <v>51</v>
      </c>
      <c r="L24" s="15" t="s">
        <v>213</v>
      </c>
      <c r="M24" s="16">
        <f t="shared" si="0"/>
        <v>620598.17000000004</v>
      </c>
      <c r="N24" s="9"/>
      <c r="O24" s="11"/>
      <c r="P24" s="9"/>
      <c r="Q24" s="17"/>
      <c r="R24" s="14" t="s">
        <v>145</v>
      </c>
      <c r="S24" s="16">
        <v>620598.17000000004</v>
      </c>
      <c r="T24" s="9"/>
      <c r="U24" s="14"/>
      <c r="V24" s="18"/>
      <c r="W24" s="9" t="s">
        <v>45</v>
      </c>
      <c r="X24" s="9" t="s">
        <v>46</v>
      </c>
      <c r="Y24" s="14" t="s">
        <v>182</v>
      </c>
      <c r="Z24" s="14" t="s">
        <v>183</v>
      </c>
      <c r="AA24" s="14" t="s">
        <v>214</v>
      </c>
      <c r="AB24" s="19" t="s">
        <v>215</v>
      </c>
      <c r="AC24" s="20" t="s">
        <v>186</v>
      </c>
      <c r="AD24" s="21" t="s">
        <v>187</v>
      </c>
      <c r="AE24" s="21" t="s">
        <v>216</v>
      </c>
      <c r="AF24" s="8">
        <v>1</v>
      </c>
      <c r="AG24" s="22">
        <v>619261.84</v>
      </c>
      <c r="AH24" s="8">
        <f t="shared" si="1"/>
        <v>0.99940683897203186</v>
      </c>
      <c r="AI24" s="9">
        <v>248</v>
      </c>
      <c r="AJ24" s="9" t="s">
        <v>48</v>
      </c>
      <c r="AK24" s="9"/>
      <c r="AL24" s="9"/>
      <c r="AM24" s="11"/>
      <c r="AN24" s="9"/>
      <c r="AO24" s="9" t="s">
        <v>217</v>
      </c>
    </row>
    <row r="25" spans="1:41" ht="47.25" x14ac:dyDescent="0.25">
      <c r="A25" s="9">
        <v>2021</v>
      </c>
      <c r="B25" s="9">
        <v>2</v>
      </c>
      <c r="C25" s="9"/>
      <c r="D25" s="9"/>
      <c r="E25" s="9"/>
      <c r="F25" s="9" t="s">
        <v>41</v>
      </c>
      <c r="G25" s="14" t="s">
        <v>218</v>
      </c>
      <c r="H25" s="14" t="s">
        <v>219</v>
      </c>
      <c r="I25" s="14">
        <v>-108.467946</v>
      </c>
      <c r="J25" s="9" t="s">
        <v>42</v>
      </c>
      <c r="K25" s="9" t="s">
        <v>67</v>
      </c>
      <c r="L25" s="15" t="s">
        <v>220</v>
      </c>
      <c r="M25" s="16">
        <f t="shared" si="0"/>
        <v>716584.65</v>
      </c>
      <c r="N25" s="9"/>
      <c r="O25" s="11"/>
      <c r="P25" s="9"/>
      <c r="Q25" s="17"/>
      <c r="R25" s="14" t="s">
        <v>145</v>
      </c>
      <c r="S25" s="16">
        <v>716584.65</v>
      </c>
      <c r="T25" s="9"/>
      <c r="U25" s="14"/>
      <c r="V25" s="18"/>
      <c r="W25" s="9" t="s">
        <v>45</v>
      </c>
      <c r="X25" s="9" t="s">
        <v>46</v>
      </c>
      <c r="Y25" s="14" t="s">
        <v>221</v>
      </c>
      <c r="Z25" s="14" t="s">
        <v>222</v>
      </c>
      <c r="AA25" s="14" t="s">
        <v>223</v>
      </c>
      <c r="AB25" s="19" t="s">
        <v>224</v>
      </c>
      <c r="AC25" s="20" t="s">
        <v>186</v>
      </c>
      <c r="AD25" s="21" t="s">
        <v>187</v>
      </c>
      <c r="AE25" s="21" t="s">
        <v>225</v>
      </c>
      <c r="AF25" s="8">
        <v>1</v>
      </c>
      <c r="AG25" s="22">
        <v>775210.7</v>
      </c>
      <c r="AH25" s="8">
        <v>1</v>
      </c>
      <c r="AI25" s="9">
        <v>343</v>
      </c>
      <c r="AJ25" s="9" t="s">
        <v>48</v>
      </c>
      <c r="AK25" s="9" t="s">
        <v>226</v>
      </c>
      <c r="AL25" s="9" t="s">
        <v>63</v>
      </c>
      <c r="AM25" s="11">
        <v>775210.7</v>
      </c>
      <c r="AN25" s="9"/>
      <c r="AO25" s="9" t="s">
        <v>227</v>
      </c>
    </row>
    <row r="26" spans="1:41" ht="47.25" x14ac:dyDescent="0.25">
      <c r="A26" s="9">
        <v>2021</v>
      </c>
      <c r="B26" s="9">
        <v>2</v>
      </c>
      <c r="C26" s="9"/>
      <c r="D26" s="9"/>
      <c r="E26" s="9"/>
      <c r="F26" s="9" t="s">
        <v>41</v>
      </c>
      <c r="G26" s="14" t="s">
        <v>50</v>
      </c>
      <c r="H26" s="14" t="s">
        <v>228</v>
      </c>
      <c r="I26" s="14">
        <v>-108.43591499999999</v>
      </c>
      <c r="J26" s="9" t="s">
        <v>42</v>
      </c>
      <c r="K26" s="9" t="s">
        <v>67</v>
      </c>
      <c r="L26" s="15" t="s">
        <v>229</v>
      </c>
      <c r="M26" s="16">
        <f t="shared" si="0"/>
        <v>598990.05000000005</v>
      </c>
      <c r="N26" s="9"/>
      <c r="O26" s="11"/>
      <c r="P26" s="9"/>
      <c r="Q26" s="17"/>
      <c r="R26" s="14" t="s">
        <v>145</v>
      </c>
      <c r="S26" s="16">
        <v>598990.05000000005</v>
      </c>
      <c r="T26" s="9"/>
      <c r="U26" s="14"/>
      <c r="V26" s="18"/>
      <c r="W26" s="9" t="s">
        <v>45</v>
      </c>
      <c r="X26" s="9" t="s">
        <v>46</v>
      </c>
      <c r="Y26" s="14" t="s">
        <v>146</v>
      </c>
      <c r="Z26" s="14" t="s">
        <v>147</v>
      </c>
      <c r="AA26" s="14" t="s">
        <v>230</v>
      </c>
      <c r="AB26" s="19" t="s">
        <v>231</v>
      </c>
      <c r="AC26" s="20" t="s">
        <v>186</v>
      </c>
      <c r="AD26" s="21" t="s">
        <v>187</v>
      </c>
      <c r="AE26" s="21" t="s">
        <v>232</v>
      </c>
      <c r="AF26" s="8">
        <v>1</v>
      </c>
      <c r="AG26" s="22">
        <v>597674.18000000005</v>
      </c>
      <c r="AH26" s="8">
        <f t="shared" si="1"/>
        <v>0.99997098837875431</v>
      </c>
      <c r="AI26" s="9">
        <v>1712</v>
      </c>
      <c r="AJ26" s="9" t="s">
        <v>48</v>
      </c>
      <c r="AK26" s="9"/>
      <c r="AL26" s="9"/>
      <c r="AM26" s="11"/>
      <c r="AN26" s="9"/>
      <c r="AO26" s="9" t="s">
        <v>233</v>
      </c>
    </row>
    <row r="27" spans="1:41" ht="47.25" x14ac:dyDescent="0.25">
      <c r="A27" s="9">
        <v>2021</v>
      </c>
      <c r="B27" s="9">
        <v>2</v>
      </c>
      <c r="C27" s="9"/>
      <c r="D27" s="9"/>
      <c r="E27" s="9"/>
      <c r="F27" s="9" t="s">
        <v>41</v>
      </c>
      <c r="G27" s="14" t="s">
        <v>234</v>
      </c>
      <c r="H27" s="14" t="s">
        <v>235</v>
      </c>
      <c r="I27" s="14">
        <v>-108.80431</v>
      </c>
      <c r="J27" s="9" t="s">
        <v>42</v>
      </c>
      <c r="K27" s="9" t="s">
        <v>51</v>
      </c>
      <c r="L27" s="15" t="s">
        <v>236</v>
      </c>
      <c r="M27" s="16">
        <f t="shared" si="0"/>
        <v>1817416.78</v>
      </c>
      <c r="N27" s="9"/>
      <c r="O27" s="11"/>
      <c r="P27" s="9"/>
      <c r="Q27" s="17"/>
      <c r="R27" s="14" t="s">
        <v>145</v>
      </c>
      <c r="S27" s="16">
        <v>1817416.78</v>
      </c>
      <c r="T27" s="9"/>
      <c r="U27" s="14"/>
      <c r="V27" s="18"/>
      <c r="W27" s="9" t="s">
        <v>45</v>
      </c>
      <c r="X27" s="9" t="s">
        <v>118</v>
      </c>
      <c r="Y27" s="14" t="s">
        <v>237</v>
      </c>
      <c r="Z27" s="14" t="s">
        <v>237</v>
      </c>
      <c r="AA27" s="14" t="s">
        <v>238</v>
      </c>
      <c r="AB27" s="19" t="s">
        <v>239</v>
      </c>
      <c r="AC27" s="20" t="s">
        <v>240</v>
      </c>
      <c r="AD27" s="21" t="s">
        <v>241</v>
      </c>
      <c r="AE27" s="21" t="s">
        <v>242</v>
      </c>
      <c r="AF27" s="8">
        <v>1</v>
      </c>
      <c r="AG27" s="22">
        <v>2451542.9299999997</v>
      </c>
      <c r="AH27" s="8">
        <v>1</v>
      </c>
      <c r="AI27" s="9">
        <v>721</v>
      </c>
      <c r="AJ27" s="9" t="s">
        <v>48</v>
      </c>
      <c r="AK27" s="9" t="s">
        <v>243</v>
      </c>
      <c r="AL27" s="9" t="s">
        <v>63</v>
      </c>
      <c r="AM27" s="11">
        <v>2451542.9300000002</v>
      </c>
      <c r="AN27" s="9"/>
      <c r="AO27" s="9" t="s">
        <v>244</v>
      </c>
    </row>
    <row r="28" spans="1:41" ht="47.25" x14ac:dyDescent="0.25">
      <c r="A28" s="9">
        <v>2021</v>
      </c>
      <c r="B28" s="9">
        <v>2</v>
      </c>
      <c r="C28" s="9"/>
      <c r="D28" s="9"/>
      <c r="E28" s="9"/>
      <c r="F28" s="9" t="s">
        <v>41</v>
      </c>
      <c r="G28" s="14" t="s">
        <v>107</v>
      </c>
      <c r="H28" s="14" t="s">
        <v>245</v>
      </c>
      <c r="I28" s="14">
        <v>-108.42154499999999</v>
      </c>
      <c r="J28" s="9" t="s">
        <v>42</v>
      </c>
      <c r="K28" s="9" t="s">
        <v>67</v>
      </c>
      <c r="L28" s="15" t="s">
        <v>246</v>
      </c>
      <c r="M28" s="16">
        <f t="shared" si="0"/>
        <v>1029296.4</v>
      </c>
      <c r="N28" s="9"/>
      <c r="O28" s="11"/>
      <c r="P28" s="9"/>
      <c r="Q28" s="17"/>
      <c r="R28" s="14" t="s">
        <v>145</v>
      </c>
      <c r="S28" s="16">
        <v>1029296.4</v>
      </c>
      <c r="T28" s="9"/>
      <c r="U28" s="14"/>
      <c r="V28" s="18"/>
      <c r="W28" s="9" t="s">
        <v>45</v>
      </c>
      <c r="X28" s="9" t="s">
        <v>46</v>
      </c>
      <c r="Y28" s="14" t="s">
        <v>128</v>
      </c>
      <c r="Z28" s="14" t="s">
        <v>128</v>
      </c>
      <c r="AA28" s="14" t="s">
        <v>247</v>
      </c>
      <c r="AB28" s="19" t="s">
        <v>248</v>
      </c>
      <c r="AC28" s="20" t="s">
        <v>249</v>
      </c>
      <c r="AD28" s="21" t="s">
        <v>250</v>
      </c>
      <c r="AE28" s="21" t="s">
        <v>251</v>
      </c>
      <c r="AF28" s="8">
        <v>1</v>
      </c>
      <c r="AG28" s="22">
        <v>1028833.37</v>
      </c>
      <c r="AH28" s="8">
        <f t="shared" si="1"/>
        <v>1</v>
      </c>
      <c r="AI28" s="9">
        <v>2075</v>
      </c>
      <c r="AJ28" s="9" t="s">
        <v>48</v>
      </c>
      <c r="AK28" s="9"/>
      <c r="AL28" s="9"/>
      <c r="AM28" s="11"/>
      <c r="AN28" s="9"/>
      <c r="AO28" s="9" t="s">
        <v>251</v>
      </c>
    </row>
    <row r="29" spans="1:41" ht="47.25" x14ac:dyDescent="0.25">
      <c r="A29" s="9">
        <v>2021</v>
      </c>
      <c r="B29" s="9">
        <v>2</v>
      </c>
      <c r="C29" s="9"/>
      <c r="D29" s="9"/>
      <c r="E29" s="9"/>
      <c r="F29" s="9" t="s">
        <v>41</v>
      </c>
      <c r="G29" s="14" t="s">
        <v>252</v>
      </c>
      <c r="H29" s="14" t="s">
        <v>253</v>
      </c>
      <c r="I29" s="14">
        <v>-108.44820300000001</v>
      </c>
      <c r="J29" s="9" t="s">
        <v>42</v>
      </c>
      <c r="K29" s="9" t="s">
        <v>51</v>
      </c>
      <c r="L29" s="15" t="s">
        <v>254</v>
      </c>
      <c r="M29" s="16">
        <f t="shared" si="0"/>
        <v>1478862.45</v>
      </c>
      <c r="N29" s="9"/>
      <c r="O29" s="11"/>
      <c r="P29" s="9"/>
      <c r="Q29" s="17"/>
      <c r="R29" s="14" t="s">
        <v>145</v>
      </c>
      <c r="S29" s="16">
        <v>1478862.45</v>
      </c>
      <c r="T29" s="9"/>
      <c r="U29" s="14"/>
      <c r="V29" s="18"/>
      <c r="W29" s="9" t="s">
        <v>45</v>
      </c>
      <c r="X29" s="9" t="s">
        <v>46</v>
      </c>
      <c r="Y29" s="14" t="s">
        <v>56</v>
      </c>
      <c r="Z29" s="14" t="s">
        <v>56</v>
      </c>
      <c r="AA29" s="14" t="s">
        <v>255</v>
      </c>
      <c r="AB29" s="19" t="s">
        <v>256</v>
      </c>
      <c r="AC29" s="20" t="s">
        <v>249</v>
      </c>
      <c r="AD29" s="21" t="s">
        <v>250</v>
      </c>
      <c r="AE29" s="21" t="s">
        <v>257</v>
      </c>
      <c r="AF29" s="8">
        <v>1</v>
      </c>
      <c r="AG29" s="22">
        <v>388496.02</v>
      </c>
      <c r="AH29" s="8">
        <v>1</v>
      </c>
      <c r="AI29" s="9">
        <v>868</v>
      </c>
      <c r="AJ29" s="9" t="s">
        <v>48</v>
      </c>
      <c r="AK29" s="9"/>
      <c r="AL29" s="9"/>
      <c r="AM29" s="11"/>
      <c r="AN29" s="9"/>
      <c r="AO29" s="9" t="s">
        <v>258</v>
      </c>
    </row>
    <row r="30" spans="1:41" ht="47.25" x14ac:dyDescent="0.25">
      <c r="A30" s="9">
        <v>2021</v>
      </c>
      <c r="B30" s="9">
        <v>2</v>
      </c>
      <c r="C30" s="9"/>
      <c r="D30" s="9"/>
      <c r="E30" s="9"/>
      <c r="F30" s="9" t="s">
        <v>41</v>
      </c>
      <c r="G30" s="14" t="s">
        <v>259</v>
      </c>
      <c r="H30" s="14" t="s">
        <v>260</v>
      </c>
      <c r="I30" s="14">
        <v>-108.442572</v>
      </c>
      <c r="J30" s="9" t="s">
        <v>42</v>
      </c>
      <c r="K30" s="9" t="s">
        <v>51</v>
      </c>
      <c r="L30" s="15" t="s">
        <v>261</v>
      </c>
      <c r="M30" s="16">
        <f t="shared" si="0"/>
        <v>563775.28</v>
      </c>
      <c r="N30" s="9"/>
      <c r="O30" s="11"/>
      <c r="P30" s="9"/>
      <c r="Q30" s="17"/>
      <c r="R30" s="14" t="s">
        <v>145</v>
      </c>
      <c r="S30" s="16">
        <v>563775.28</v>
      </c>
      <c r="T30" s="9"/>
      <c r="U30" s="14"/>
      <c r="V30" s="18"/>
      <c r="W30" s="9" t="s">
        <v>45</v>
      </c>
      <c r="X30" s="9" t="s">
        <v>46</v>
      </c>
      <c r="Y30" s="14" t="s">
        <v>262</v>
      </c>
      <c r="Z30" s="14" t="s">
        <v>263</v>
      </c>
      <c r="AA30" s="14" t="s">
        <v>264</v>
      </c>
      <c r="AB30" s="19" t="s">
        <v>265</v>
      </c>
      <c r="AC30" s="20" t="s">
        <v>249</v>
      </c>
      <c r="AD30" s="21" t="s">
        <v>250</v>
      </c>
      <c r="AE30" s="21" t="s">
        <v>257</v>
      </c>
      <c r="AF30" s="8">
        <v>1</v>
      </c>
      <c r="AG30" s="23">
        <v>563371.74</v>
      </c>
      <c r="AH30" s="8">
        <f t="shared" si="1"/>
        <v>1</v>
      </c>
      <c r="AI30" s="9">
        <v>439</v>
      </c>
      <c r="AJ30" s="9" t="s">
        <v>48</v>
      </c>
      <c r="AK30" s="9"/>
      <c r="AL30" s="9"/>
      <c r="AM30" s="11"/>
      <c r="AN30" s="9"/>
      <c r="AO30" s="9" t="s">
        <v>266</v>
      </c>
    </row>
    <row r="31" spans="1:41" ht="47.25" x14ac:dyDescent="0.25">
      <c r="A31" s="9">
        <v>2021</v>
      </c>
      <c r="B31" s="9">
        <v>2</v>
      </c>
      <c r="C31" s="9"/>
      <c r="D31" s="9"/>
      <c r="E31" s="9"/>
      <c r="F31" s="9" t="s">
        <v>41</v>
      </c>
      <c r="G31" s="14" t="s">
        <v>267</v>
      </c>
      <c r="H31" s="14" t="s">
        <v>268</v>
      </c>
      <c r="I31" s="14">
        <v>-108.438924</v>
      </c>
      <c r="J31" s="9" t="s">
        <v>42</v>
      </c>
      <c r="K31" s="9" t="s">
        <v>67</v>
      </c>
      <c r="L31" s="15" t="s">
        <v>269</v>
      </c>
      <c r="M31" s="16">
        <f t="shared" si="0"/>
        <v>135375.35999999999</v>
      </c>
      <c r="N31" s="9"/>
      <c r="O31" s="11"/>
      <c r="P31" s="9"/>
      <c r="Q31" s="17"/>
      <c r="R31" s="14" t="s">
        <v>145</v>
      </c>
      <c r="S31" s="16">
        <v>135375.35999999999</v>
      </c>
      <c r="T31" s="9"/>
      <c r="U31" s="14"/>
      <c r="V31" s="18"/>
      <c r="W31" s="9" t="s">
        <v>45</v>
      </c>
      <c r="X31" s="9" t="s">
        <v>46</v>
      </c>
      <c r="Y31" s="14" t="s">
        <v>262</v>
      </c>
      <c r="Z31" s="14" t="s">
        <v>263</v>
      </c>
      <c r="AA31" s="14" t="s">
        <v>264</v>
      </c>
      <c r="AB31" s="19" t="s">
        <v>270</v>
      </c>
      <c r="AC31" s="20" t="s">
        <v>249</v>
      </c>
      <c r="AD31" s="21" t="s">
        <v>250</v>
      </c>
      <c r="AE31" s="21" t="s">
        <v>257</v>
      </c>
      <c r="AF31" s="8">
        <v>1</v>
      </c>
      <c r="AG31" s="22">
        <v>184000.29</v>
      </c>
      <c r="AH31" s="8">
        <f>AG31/AM31</f>
        <v>1</v>
      </c>
      <c r="AI31" s="9">
        <v>210</v>
      </c>
      <c r="AJ31" s="9" t="s">
        <v>48</v>
      </c>
      <c r="AK31" s="9" t="s">
        <v>121</v>
      </c>
      <c r="AL31" s="9" t="s">
        <v>63</v>
      </c>
      <c r="AM31" s="11">
        <v>184000.29</v>
      </c>
      <c r="AN31" s="9"/>
      <c r="AO31" s="9" t="s">
        <v>64</v>
      </c>
    </row>
    <row r="32" spans="1:41" ht="45" x14ac:dyDescent="0.25">
      <c r="A32" s="9">
        <v>2021</v>
      </c>
      <c r="B32" s="9">
        <v>2</v>
      </c>
      <c r="C32" s="9"/>
      <c r="D32" s="9"/>
      <c r="E32" s="9"/>
      <c r="F32" s="9" t="s">
        <v>41</v>
      </c>
      <c r="G32" s="14" t="s">
        <v>50</v>
      </c>
      <c r="H32" s="14" t="s">
        <v>271</v>
      </c>
      <c r="I32" s="14">
        <v>-108.43501000000001</v>
      </c>
      <c r="J32" s="9" t="s">
        <v>42</v>
      </c>
      <c r="K32" s="9" t="s">
        <v>67</v>
      </c>
      <c r="L32" s="15" t="s">
        <v>272</v>
      </c>
      <c r="M32" s="16">
        <f t="shared" si="0"/>
        <v>1557405</v>
      </c>
      <c r="N32" s="9"/>
      <c r="O32" s="11"/>
      <c r="P32" s="9"/>
      <c r="Q32" s="17"/>
      <c r="R32" s="14" t="s">
        <v>145</v>
      </c>
      <c r="S32" s="16">
        <v>1557405</v>
      </c>
      <c r="T32" s="9"/>
      <c r="U32" s="14"/>
      <c r="V32" s="18"/>
      <c r="W32" s="9" t="s">
        <v>45</v>
      </c>
      <c r="X32" s="9" t="s">
        <v>46</v>
      </c>
      <c r="Y32" s="14" t="s">
        <v>90</v>
      </c>
      <c r="Z32" s="14" t="s">
        <v>90</v>
      </c>
      <c r="AA32" s="14" t="s">
        <v>273</v>
      </c>
      <c r="AB32" s="19" t="s">
        <v>274</v>
      </c>
      <c r="AC32" s="20" t="s">
        <v>249</v>
      </c>
      <c r="AD32" s="21" t="s">
        <v>250</v>
      </c>
      <c r="AE32" s="21" t="s">
        <v>188</v>
      </c>
      <c r="AF32" s="8">
        <v>1</v>
      </c>
      <c r="AG32" s="22">
        <v>1732668.43</v>
      </c>
      <c r="AH32" s="8">
        <v>1</v>
      </c>
      <c r="AI32" s="9">
        <v>1721</v>
      </c>
      <c r="AJ32" s="9" t="s">
        <v>48</v>
      </c>
      <c r="AK32" s="9" t="s">
        <v>275</v>
      </c>
      <c r="AL32" s="9" t="s">
        <v>63</v>
      </c>
      <c r="AM32" s="11">
        <v>1732668.43</v>
      </c>
      <c r="AN32" s="9"/>
      <c r="AO32" s="9" t="s">
        <v>276</v>
      </c>
    </row>
    <row r="33" spans="1:41" ht="47.25" x14ac:dyDescent="0.25">
      <c r="A33" s="9">
        <v>2021</v>
      </c>
      <c r="B33" s="9">
        <v>2</v>
      </c>
      <c r="C33" s="9"/>
      <c r="D33" s="9"/>
      <c r="E33" s="9"/>
      <c r="F33" s="9" t="s">
        <v>41</v>
      </c>
      <c r="G33" s="14" t="s">
        <v>277</v>
      </c>
      <c r="H33" s="14" t="s">
        <v>278</v>
      </c>
      <c r="I33" s="14">
        <v>-108.440973</v>
      </c>
      <c r="J33" s="9" t="s">
        <v>42</v>
      </c>
      <c r="K33" s="9" t="s">
        <v>51</v>
      </c>
      <c r="L33" s="15" t="s">
        <v>279</v>
      </c>
      <c r="M33" s="16">
        <f t="shared" si="0"/>
        <v>1550634.41</v>
      </c>
      <c r="N33" s="9"/>
      <c r="O33" s="11"/>
      <c r="P33" s="9"/>
      <c r="Q33" s="17"/>
      <c r="R33" s="14" t="s">
        <v>145</v>
      </c>
      <c r="S33" s="16">
        <v>1550634.41</v>
      </c>
      <c r="T33" s="9"/>
      <c r="U33" s="14"/>
      <c r="V33" s="18"/>
      <c r="W33" s="9" t="s">
        <v>45</v>
      </c>
      <c r="X33" s="9" t="s">
        <v>46</v>
      </c>
      <c r="Y33" s="14" t="s">
        <v>69</v>
      </c>
      <c r="Z33" s="14" t="s">
        <v>69</v>
      </c>
      <c r="AA33" s="14" t="s">
        <v>280</v>
      </c>
      <c r="AB33" s="19" t="s">
        <v>281</v>
      </c>
      <c r="AC33" s="20" t="s">
        <v>249</v>
      </c>
      <c r="AD33" s="21" t="s">
        <v>250</v>
      </c>
      <c r="AE33" s="21" t="s">
        <v>188</v>
      </c>
      <c r="AF33" s="8">
        <v>1</v>
      </c>
      <c r="AG33" s="22">
        <v>1483103.53</v>
      </c>
      <c r="AH33" s="8">
        <v>1</v>
      </c>
      <c r="AI33" s="9">
        <v>608</v>
      </c>
      <c r="AJ33" s="9" t="s">
        <v>48</v>
      </c>
      <c r="AK33" s="9"/>
      <c r="AL33" s="9"/>
      <c r="AM33" s="11"/>
      <c r="AN33" s="9"/>
      <c r="AO33" s="9" t="s">
        <v>282</v>
      </c>
    </row>
    <row r="34" spans="1:41" ht="47.25" x14ac:dyDescent="0.25">
      <c r="A34" s="9">
        <v>2021</v>
      </c>
      <c r="B34" s="9">
        <v>2</v>
      </c>
      <c r="C34" s="9"/>
      <c r="D34" s="9"/>
      <c r="E34" s="9"/>
      <c r="F34" s="9" t="s">
        <v>41</v>
      </c>
      <c r="G34" s="14" t="s">
        <v>283</v>
      </c>
      <c r="H34" s="14" t="s">
        <v>284</v>
      </c>
      <c r="I34" s="14">
        <v>-108.440973</v>
      </c>
      <c r="J34" s="9" t="s">
        <v>42</v>
      </c>
      <c r="K34" s="9" t="s">
        <v>51</v>
      </c>
      <c r="L34" s="15" t="s">
        <v>285</v>
      </c>
      <c r="M34" s="16">
        <f t="shared" si="0"/>
        <v>1168794.27</v>
      </c>
      <c r="N34" s="9"/>
      <c r="O34" s="11"/>
      <c r="P34" s="9"/>
      <c r="Q34" s="17"/>
      <c r="R34" s="14" t="s">
        <v>145</v>
      </c>
      <c r="S34" s="16">
        <v>1168794.27</v>
      </c>
      <c r="T34" s="9"/>
      <c r="U34" s="14"/>
      <c r="V34" s="18"/>
      <c r="W34" s="9" t="s">
        <v>45</v>
      </c>
      <c r="X34" s="9" t="s">
        <v>46</v>
      </c>
      <c r="Y34" s="14" t="s">
        <v>286</v>
      </c>
      <c r="Z34" s="14" t="s">
        <v>287</v>
      </c>
      <c r="AA34" s="14" t="s">
        <v>288</v>
      </c>
      <c r="AB34" s="19" t="s">
        <v>289</v>
      </c>
      <c r="AC34" s="20" t="s">
        <v>249</v>
      </c>
      <c r="AD34" s="21" t="s">
        <v>250</v>
      </c>
      <c r="AE34" s="21" t="s">
        <v>290</v>
      </c>
      <c r="AF34" s="8">
        <v>1</v>
      </c>
      <c r="AG34" s="22">
        <v>1399489.5699999998</v>
      </c>
      <c r="AH34" s="8">
        <v>1</v>
      </c>
      <c r="AI34" s="9">
        <v>355</v>
      </c>
      <c r="AJ34" s="9" t="s">
        <v>48</v>
      </c>
      <c r="AK34" s="9" t="s">
        <v>275</v>
      </c>
      <c r="AL34" s="9" t="s">
        <v>63</v>
      </c>
      <c r="AM34" s="11">
        <v>1399489.57</v>
      </c>
      <c r="AN34" s="9"/>
      <c r="AO34" s="9" t="s">
        <v>225</v>
      </c>
    </row>
    <row r="35" spans="1:41" ht="45" x14ac:dyDescent="0.25">
      <c r="A35" s="9">
        <v>2021</v>
      </c>
      <c r="B35" s="9">
        <v>2</v>
      </c>
      <c r="C35" s="9"/>
      <c r="D35" s="9"/>
      <c r="E35" s="9"/>
      <c r="F35" s="9" t="s">
        <v>41</v>
      </c>
      <c r="G35" s="14" t="s">
        <v>291</v>
      </c>
      <c r="H35" s="14" t="s">
        <v>292</v>
      </c>
      <c r="I35" s="14">
        <v>-108.86095</v>
      </c>
      <c r="J35" s="9" t="s">
        <v>42</v>
      </c>
      <c r="K35" s="9" t="s">
        <v>51</v>
      </c>
      <c r="L35" s="15" t="s">
        <v>293</v>
      </c>
      <c r="M35" s="16">
        <f t="shared" si="0"/>
        <v>587331.27</v>
      </c>
      <c r="N35" s="9"/>
      <c r="O35" s="11"/>
      <c r="P35" s="9"/>
      <c r="Q35" s="17"/>
      <c r="R35" s="14" t="s">
        <v>145</v>
      </c>
      <c r="S35" s="16">
        <v>587331.27</v>
      </c>
      <c r="T35" s="9"/>
      <c r="U35" s="14"/>
      <c r="V35" s="18"/>
      <c r="W35" s="9" t="s">
        <v>45</v>
      </c>
      <c r="X35" s="9" t="s">
        <v>46</v>
      </c>
      <c r="Y35" s="14" t="s">
        <v>294</v>
      </c>
      <c r="Z35" s="14" t="s">
        <v>294</v>
      </c>
      <c r="AA35" s="14" t="s">
        <v>295</v>
      </c>
      <c r="AB35" s="19" t="s">
        <v>296</v>
      </c>
      <c r="AC35" s="20" t="s">
        <v>297</v>
      </c>
      <c r="AD35" s="21" t="s">
        <v>131</v>
      </c>
      <c r="AE35" s="21" t="s">
        <v>298</v>
      </c>
      <c r="AF35" s="8">
        <v>1</v>
      </c>
      <c r="AG35" s="22">
        <v>567348.6</v>
      </c>
      <c r="AH35" s="8">
        <v>1</v>
      </c>
      <c r="AI35" s="9">
        <v>2690</v>
      </c>
      <c r="AJ35" s="9" t="s">
        <v>48</v>
      </c>
      <c r="AK35" s="9"/>
      <c r="AL35" s="9"/>
      <c r="AM35" s="11"/>
      <c r="AN35" s="9"/>
      <c r="AO35" s="9" t="s">
        <v>199</v>
      </c>
    </row>
    <row r="36" spans="1:41" ht="47.25" x14ac:dyDescent="0.25">
      <c r="A36" s="9">
        <v>2021</v>
      </c>
      <c r="B36" s="9">
        <v>2</v>
      </c>
      <c r="C36" s="9"/>
      <c r="D36" s="9"/>
      <c r="E36" s="9"/>
      <c r="F36" s="9" t="s">
        <v>41</v>
      </c>
      <c r="G36" s="14" t="s">
        <v>299</v>
      </c>
      <c r="H36" s="14" t="s">
        <v>300</v>
      </c>
      <c r="I36" s="14">
        <v>-108.45961200000001</v>
      </c>
      <c r="J36" s="9" t="s">
        <v>42</v>
      </c>
      <c r="K36" s="9" t="s">
        <v>67</v>
      </c>
      <c r="L36" s="15" t="s">
        <v>301</v>
      </c>
      <c r="M36" s="16">
        <f t="shared" si="0"/>
        <v>2922443.26</v>
      </c>
      <c r="N36" s="9"/>
      <c r="O36" s="11"/>
      <c r="P36" s="9"/>
      <c r="Q36" s="17"/>
      <c r="R36" s="14" t="s">
        <v>302</v>
      </c>
      <c r="S36" s="16">
        <v>2922443.26</v>
      </c>
      <c r="T36" s="9"/>
      <c r="U36" s="14"/>
      <c r="V36" s="18"/>
      <c r="W36" s="9" t="s">
        <v>45</v>
      </c>
      <c r="X36" s="9" t="s">
        <v>118</v>
      </c>
      <c r="Y36" s="14" t="s">
        <v>303</v>
      </c>
      <c r="Z36" s="14" t="s">
        <v>304</v>
      </c>
      <c r="AA36" s="14" t="s">
        <v>305</v>
      </c>
      <c r="AB36" s="19">
        <v>2630474.84</v>
      </c>
      <c r="AC36" s="20" t="s">
        <v>240</v>
      </c>
      <c r="AD36" s="21" t="s">
        <v>306</v>
      </c>
      <c r="AE36" s="21" t="s">
        <v>307</v>
      </c>
      <c r="AF36" s="8">
        <v>1</v>
      </c>
      <c r="AG36" s="22">
        <v>2271428.1799999997</v>
      </c>
      <c r="AH36" s="8">
        <v>1</v>
      </c>
      <c r="AI36" s="9">
        <v>75</v>
      </c>
      <c r="AJ36" s="9" t="s">
        <v>48</v>
      </c>
      <c r="AK36" s="9"/>
      <c r="AL36" s="9"/>
      <c r="AM36" s="11"/>
      <c r="AN36" s="9"/>
      <c r="AO36" s="9" t="s">
        <v>308</v>
      </c>
    </row>
    <row r="37" spans="1:41" ht="47.25" x14ac:dyDescent="0.25">
      <c r="A37" s="9">
        <v>2021</v>
      </c>
      <c r="B37" s="9">
        <v>2</v>
      </c>
      <c r="C37" s="9"/>
      <c r="D37" s="9"/>
      <c r="E37" s="9"/>
      <c r="F37" s="9" t="s">
        <v>41</v>
      </c>
      <c r="G37" s="14" t="s">
        <v>299</v>
      </c>
      <c r="H37" s="14" t="s">
        <v>309</v>
      </c>
      <c r="I37" s="14">
        <v>-108.478949</v>
      </c>
      <c r="J37" s="9" t="s">
        <v>42</v>
      </c>
      <c r="K37" s="9" t="s">
        <v>51</v>
      </c>
      <c r="L37" s="15" t="s">
        <v>310</v>
      </c>
      <c r="M37" s="16">
        <f>+O37+Q37+S37+V37</f>
        <v>1672202.33</v>
      </c>
      <c r="N37" s="9"/>
      <c r="O37" s="11"/>
      <c r="P37" s="9"/>
      <c r="Q37" s="17"/>
      <c r="R37" s="14" t="s">
        <v>311</v>
      </c>
      <c r="S37" s="16">
        <v>1672202.33</v>
      </c>
      <c r="T37" s="9"/>
      <c r="U37" s="14"/>
      <c r="V37" s="18"/>
      <c r="W37" s="9" t="s">
        <v>45</v>
      </c>
      <c r="X37" s="9" t="s">
        <v>118</v>
      </c>
      <c r="Y37" s="14" t="s">
        <v>137</v>
      </c>
      <c r="Z37" s="14" t="s">
        <v>138</v>
      </c>
      <c r="AA37" s="14" t="s">
        <v>312</v>
      </c>
      <c r="AB37" s="19">
        <v>1504982.1</v>
      </c>
      <c r="AC37" s="20" t="s">
        <v>121</v>
      </c>
      <c r="AD37" s="21" t="s">
        <v>313</v>
      </c>
      <c r="AE37" s="21" t="s">
        <v>124</v>
      </c>
      <c r="AF37" s="8">
        <v>1</v>
      </c>
      <c r="AG37" s="22">
        <v>1504975.69</v>
      </c>
      <c r="AH37" s="8">
        <f>AG37/AB37</f>
        <v>0.99999574081312981</v>
      </c>
      <c r="AI37" s="9">
        <v>150</v>
      </c>
      <c r="AJ37" s="9" t="s">
        <v>48</v>
      </c>
      <c r="AK37" s="9"/>
      <c r="AL37" s="9"/>
      <c r="AM37" s="11"/>
      <c r="AN37" s="9"/>
      <c r="AO37" s="9" t="s">
        <v>314</v>
      </c>
    </row>
    <row r="38" spans="1:41" ht="45" x14ac:dyDescent="0.25">
      <c r="A38" s="9">
        <v>2021</v>
      </c>
      <c r="B38" s="9">
        <v>2</v>
      </c>
      <c r="C38" s="9"/>
      <c r="D38" s="9"/>
      <c r="E38" s="9"/>
      <c r="F38" s="9" t="s">
        <v>41</v>
      </c>
      <c r="G38" s="14" t="s">
        <v>315</v>
      </c>
      <c r="H38" s="14" t="s">
        <v>316</v>
      </c>
      <c r="I38" s="14">
        <v>-108.511297</v>
      </c>
      <c r="J38" s="9" t="s">
        <v>42</v>
      </c>
      <c r="K38" s="9" t="s">
        <v>51</v>
      </c>
      <c r="L38" s="15" t="s">
        <v>317</v>
      </c>
      <c r="M38" s="16">
        <f t="shared" si="0"/>
        <v>303425.43</v>
      </c>
      <c r="N38" s="9"/>
      <c r="O38" s="11"/>
      <c r="P38" s="9"/>
      <c r="Q38" s="17"/>
      <c r="R38" s="14" t="s">
        <v>311</v>
      </c>
      <c r="S38" s="16">
        <v>303425.43</v>
      </c>
      <c r="T38" s="9"/>
      <c r="U38" s="14"/>
      <c r="V38" s="18"/>
      <c r="W38" s="9" t="s">
        <v>45</v>
      </c>
      <c r="X38" s="9" t="s">
        <v>46</v>
      </c>
      <c r="Y38" s="14" t="s">
        <v>182</v>
      </c>
      <c r="Z38" s="14" t="s">
        <v>183</v>
      </c>
      <c r="AA38" s="14" t="s">
        <v>318</v>
      </c>
      <c r="AB38" s="19">
        <v>302283.89</v>
      </c>
      <c r="AC38" s="20" t="s">
        <v>226</v>
      </c>
      <c r="AD38" s="21" t="s">
        <v>319</v>
      </c>
      <c r="AE38" s="21" t="s">
        <v>225</v>
      </c>
      <c r="AF38" s="8">
        <v>1</v>
      </c>
      <c r="AG38" s="22">
        <v>181370.34</v>
      </c>
      <c r="AH38" s="8">
        <v>1</v>
      </c>
      <c r="AI38" s="9">
        <v>200415</v>
      </c>
      <c r="AJ38" s="9" t="s">
        <v>48</v>
      </c>
      <c r="AK38" s="9"/>
      <c r="AL38" s="9"/>
      <c r="AM38" s="11"/>
      <c r="AN38" s="9"/>
      <c r="AO38" s="9" t="s">
        <v>298</v>
      </c>
    </row>
    <row r="39" spans="1:41" ht="45" x14ac:dyDescent="0.25">
      <c r="A39" s="9">
        <v>2021</v>
      </c>
      <c r="B39" s="9">
        <v>2</v>
      </c>
      <c r="C39" s="9"/>
      <c r="D39" s="9"/>
      <c r="E39" s="9"/>
      <c r="F39" s="9" t="s">
        <v>41</v>
      </c>
      <c r="G39" s="14" t="s">
        <v>315</v>
      </c>
      <c r="H39" s="14" t="s">
        <v>316</v>
      </c>
      <c r="I39" s="14">
        <v>-108.511297</v>
      </c>
      <c r="J39" s="9" t="s">
        <v>42</v>
      </c>
      <c r="K39" s="9" t="s">
        <v>51</v>
      </c>
      <c r="L39" s="15" t="s">
        <v>320</v>
      </c>
      <c r="M39" s="16">
        <v>1556890.79</v>
      </c>
      <c r="N39" s="15"/>
      <c r="O39" s="15"/>
      <c r="P39" s="15"/>
      <c r="Q39" s="15"/>
      <c r="R39" s="15" t="s">
        <v>55</v>
      </c>
      <c r="S39" s="16">
        <v>1556890.79</v>
      </c>
      <c r="T39" s="15"/>
      <c r="U39" s="15"/>
      <c r="V39" s="15"/>
      <c r="W39" s="15" t="s">
        <v>45</v>
      </c>
      <c r="X39" s="15" t="s">
        <v>46</v>
      </c>
      <c r="Y39" s="15" t="s">
        <v>137</v>
      </c>
      <c r="Z39" s="15" t="s">
        <v>138</v>
      </c>
      <c r="AA39" s="15" t="s">
        <v>321</v>
      </c>
      <c r="AB39" s="19">
        <v>1554782.54</v>
      </c>
      <c r="AC39" s="15" t="s">
        <v>123</v>
      </c>
      <c r="AD39" s="15" t="s">
        <v>322</v>
      </c>
      <c r="AE39" s="15" t="s">
        <v>323</v>
      </c>
      <c r="AF39" s="8">
        <v>1</v>
      </c>
      <c r="AG39" s="22">
        <v>1552285.19</v>
      </c>
      <c r="AH39" s="8">
        <v>1</v>
      </c>
      <c r="AI39" s="9">
        <v>200415</v>
      </c>
      <c r="AJ39" s="9" t="s">
        <v>48</v>
      </c>
      <c r="AK39" s="15"/>
      <c r="AL39" s="15"/>
      <c r="AM39" s="15"/>
      <c r="AN39" s="15"/>
      <c r="AO39" s="15" t="s">
        <v>324</v>
      </c>
    </row>
  </sheetData>
  <mergeCells count="2">
    <mergeCell ref="A1:AP1"/>
    <mergeCell ref="A2:AP2"/>
  </mergeCells>
  <pageMargins left="0.70866141732283472" right="0.70866141732283472" top="0.74803149606299213" bottom="0.74803149606299213" header="0.31496062992125984" footer="0.31496062992125984"/>
  <pageSetup scale="1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 OBRAS</dc:creator>
  <cp:lastModifiedBy>PLANEACIONURBAN</cp:lastModifiedBy>
  <cp:lastPrinted>2019-07-11T19:48:52Z</cp:lastPrinted>
  <dcterms:created xsi:type="dcterms:W3CDTF">2018-08-08T18:15:52Z</dcterms:created>
  <dcterms:modified xsi:type="dcterms:W3CDTF">2022-03-09T19:04:13Z</dcterms:modified>
</cp:coreProperties>
</file>