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N\Desktop\FORMATOS NUEVOS TRIMESTRE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Hoja1!$A$1:$AP$32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" i="1" l="1"/>
  <c r="AG17" i="1"/>
  <c r="AH17" i="1" s="1"/>
  <c r="M17" i="1"/>
  <c r="AO16" i="1"/>
  <c r="AG16" i="1"/>
  <c r="AH16" i="1" s="1"/>
  <c r="M16" i="1"/>
  <c r="AO15" i="1"/>
  <c r="AM15" i="1"/>
  <c r="AG15" i="1"/>
  <c r="M15" i="1"/>
  <c r="AO14" i="1"/>
  <c r="AG14" i="1"/>
  <c r="AH14" i="1" s="1"/>
  <c r="M14" i="1"/>
  <c r="AO13" i="1"/>
  <c r="AG13" i="1"/>
  <c r="AH13" i="1" s="1"/>
  <c r="M13" i="1"/>
  <c r="AO12" i="1"/>
  <c r="AG12" i="1"/>
  <c r="AH12" i="1" s="1"/>
  <c r="M12" i="1"/>
  <c r="AO11" i="1"/>
  <c r="AH11" i="1"/>
  <c r="M11" i="1"/>
  <c r="AO10" i="1"/>
  <c r="AG10" i="1"/>
  <c r="AH10" i="1" s="1"/>
  <c r="M10" i="1"/>
  <c r="AH9" i="1"/>
  <c r="M9" i="1"/>
  <c r="AO8" i="1"/>
  <c r="AG8" i="1"/>
  <c r="AH8" i="1" s="1"/>
  <c r="M8" i="1"/>
  <c r="AO7" i="1"/>
  <c r="AH7" i="1"/>
  <c r="M7" i="1"/>
  <c r="AO6" i="1"/>
  <c r="AG6" i="1"/>
  <c r="AH6" i="1" s="1"/>
  <c r="M6" i="1"/>
  <c r="AO5" i="1"/>
  <c r="AH5" i="1"/>
  <c r="M5" i="1"/>
  <c r="AO4" i="1"/>
  <c r="AH4" i="1"/>
  <c r="M4" i="1"/>
  <c r="AI18" i="1"/>
  <c r="AI22" i="1" l="1"/>
  <c r="O22" i="1"/>
  <c r="AI21" i="1"/>
  <c r="AI20" i="1"/>
  <c r="O20" i="1"/>
  <c r="AI19" i="1"/>
</calcChain>
</file>

<file path=xl/sharedStrings.xml><?xml version="1.0" encoding="utf-8"?>
<sst xmlns="http://schemas.openxmlformats.org/spreadsheetml/2006/main" count="542" uniqueCount="269">
  <si>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</si>
  <si>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</si>
  <si>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</si>
  <si>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</si>
  <si>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</si>
  <si>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</si>
  <si>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</si>
  <si>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</si>
  <si>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</si>
  <si>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</si>
  <si>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</si>
  <si>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</si>
  <si>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</si>
  <si>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</si>
  <si>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</si>
  <si>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</si>
  <si>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</si>
  <si>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</si>
  <si>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</si>
  <si>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</si>
  <si>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</si>
  <si>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</si>
  <si>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</si>
  <si>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</si>
  <si>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</si>
  <si>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</si>
  <si>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</si>
  <si>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</si>
  <si>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</si>
  <si>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</si>
  <si>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</si>
  <si>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</si>
  <si>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</si>
  <si>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</si>
  <si>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</si>
  <si>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</si>
  <si>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</si>
  <si>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</si>
  <si>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</si>
  <si>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</si>
  <si>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</si>
  <si>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>GUASAVE</t>
  </si>
  <si>
    <t>INFRAESTRUCTURA URBANA</t>
  </si>
  <si>
    <t>REHABILITACION</t>
  </si>
  <si>
    <t>LONGITUD</t>
  </si>
  <si>
    <t>LATITUD</t>
  </si>
  <si>
    <t>POR CONTRATO</t>
  </si>
  <si>
    <t>ADJUDICACION DIRECTA</t>
  </si>
  <si>
    <t>TERMINADA</t>
  </si>
  <si>
    <t>REPORTE DE OBRAS PUBLICAS BD-36 PRIMER TRIMESTRE DEL 2020</t>
  </si>
  <si>
    <t>CONSTRUCCION DE PUENTE VEHICULAR EN LA LOCALIDAD DE PUEBLO VIEJO, MUNICIPIO DE GUASAVE, ESTADO DE SINALOA.</t>
  </si>
  <si>
    <t>PUENTES</t>
  </si>
  <si>
    <t>COMUNICACIONES</t>
  </si>
  <si>
    <t>25.599988,</t>
  </si>
  <si>
    <t>PUEBLO VIEJO</t>
  </si>
  <si>
    <t>REMANENTES PREDIAL RUSTICO 2019</t>
  </si>
  <si>
    <t>CONSTRUCTORA VIGOVI, S.A. DE C.V.</t>
  </si>
  <si>
    <t>ING. JOSE MANUEL VIDALES CASTRO</t>
  </si>
  <si>
    <t>PR/2020 MGU001 PU</t>
  </si>
  <si>
    <t>04 DE FEBRERO DE 2020</t>
  </si>
  <si>
    <t>10 DE FEBRERO DE 2020</t>
  </si>
  <si>
    <t>19 DE MARZO DE 2020</t>
  </si>
  <si>
    <t>JUAN JOSE RIOS</t>
  </si>
  <si>
    <t>25.755872,</t>
  </si>
  <si>
    <t>REHABILITACION DE CASA EJIDAL DEL EJIDO LAS VACAS EN LA LOCALIDAD DE JUAN JOSE RIOS, MUNICIPIO DE GUASAVE, ESTADO DE SINALOA.</t>
  </si>
  <si>
    <t>INVERSION DIRECTA 2020</t>
  </si>
  <si>
    <t>C. JOSE MARTIN LOPEZ CARRILLO</t>
  </si>
  <si>
    <t>MGU I.D. 02/2020 P.U</t>
  </si>
  <si>
    <t>23 DE MARZO DE 2020</t>
  </si>
  <si>
    <t>26 DE MARZO DE 2020</t>
  </si>
  <si>
    <t>EN PROCESO</t>
  </si>
  <si>
    <t>30 DE ABRIL DE 2020</t>
  </si>
  <si>
    <t>CONSTRUCCION DE CERCA PERIMETRAL EN CANCHA DE USOS MULTIPLES EN LA COMUNIDAD DE BUEN RETIRO, MUNICIPIO DE GUASAVE, ESTADO DE SINALOA.</t>
  </si>
  <si>
    <t>CONSTRUCCION DE CERCA PERIMETRAL EN CASA EJIDAL DE EL POCHOTE, MUNICIPIO DE GUASAVE, ESTADO DE SINALOA.</t>
  </si>
  <si>
    <t>CONSTRUCCION DE PLAZUELA PUBLICA EN LA COMUNIDAD DE LA PALMA, MUNICIPIO DE GUASAVE, ESTADO DE SINALOA.</t>
  </si>
  <si>
    <t>CONSTRUCCION DE TECHUMBRE METALICA EN PLAZUELA PUBLICA EN LA COMUNIDAD DE CUBIRI DEL AMOLE, MUNICIPIO DE GUASAVE, ESTADO DE SINALOA.</t>
  </si>
  <si>
    <t>REHABILITACION DE CASA EJIDAL EN LA COMUNIDAD DE BUEN RETIRO, MUNICIPIO DE GUASAVE, ESTADO DE SINALOA.</t>
  </si>
  <si>
    <t>CONSTRUCCION DE TECHUMBRE METALICA, CASA EJIDAL DE EL PROGRESO, MUNICIPIO DE GUASAVE, ESTADO DE SINALOA.</t>
  </si>
  <si>
    <t>REHABILITACION DE CASA EJIDAL EN EL EJIDO EMILIANO ZAPATA, MUNICIPIO DE GUASAVE, ESTADO DE SINALOA.</t>
  </si>
  <si>
    <t>REHABILITACION DE BIBLIOTECA PUBLICA EN LA COMUNIDAD DE LEYVA SOLANO, MUNICIPIO DE GUASAVE, ESTADO DE SINALOA.</t>
  </si>
  <si>
    <t>REHABILITACION DE CASA EJIDAL EN LA COMUNIDAD DE CHARCO LARGO, MUNICIPIO DE GUASAVE, ESTADO DE SINALOA.</t>
  </si>
  <si>
    <t>CONSTRUCCION DE TECHUMBRE METALICA EN CASA EJIDAL DE EL VALLE DE UYAQUI, MUNICIPIO DE GUASAVE, ESTADO DE SINALOA.</t>
  </si>
  <si>
    <t>REHABILITACION DE BIBLIOTECA PUBLICA EN LA LOCALIDAD DE LA TRINIDAD, MUNICIPIO DE GUASAVE, ESTADO DE SINALOA.</t>
  </si>
  <si>
    <t>DEPORTE</t>
  </si>
  <si>
    <t>EDUCACION</t>
  </si>
  <si>
    <t>CONSTRUCCION</t>
  </si>
  <si>
    <t>BUEN RETIRO</t>
  </si>
  <si>
    <t>EL POCHOTE</t>
  </si>
  <si>
    <t>LAS PLAYAS</t>
  </si>
  <si>
    <t>CUBIRI DEL AMOLE</t>
  </si>
  <si>
    <t>EL PROGRESO</t>
  </si>
  <si>
    <t>EMILIANO ZAPATA</t>
  </si>
  <si>
    <t>GABRIEL LEYVA SOLANO</t>
  </si>
  <si>
    <t>CHARCO LARGO</t>
  </si>
  <si>
    <t>VALLE DE HUYAQUI</t>
  </si>
  <si>
    <t>LA TRINIDAD</t>
  </si>
  <si>
    <t>25.458223,</t>
  </si>
  <si>
    <t>25.491653,</t>
  </si>
  <si>
    <t xml:space="preserve">25.395735, </t>
  </si>
  <si>
    <t xml:space="preserve">25.397040, </t>
  </si>
  <si>
    <t>25.460661,</t>
  </si>
  <si>
    <t>25.433700,</t>
  </si>
  <si>
    <t xml:space="preserve">25.490992, </t>
  </si>
  <si>
    <t xml:space="preserve">25.663208, </t>
  </si>
  <si>
    <t>25.535877,</t>
  </si>
  <si>
    <t>25.395102,</t>
  </si>
  <si>
    <t xml:space="preserve">25.729834, </t>
  </si>
  <si>
    <t>PREDIAL RUSTICO 2020</t>
  </si>
  <si>
    <t>INVITACION A CUANDO MENOS TRES PERSONAS</t>
  </si>
  <si>
    <t>JESUSMAR DISEÑOS PERFECTOS, S.A. DE C.V.</t>
  </si>
  <si>
    <t>C. ARNOLDO RUELAS ACOSTA</t>
  </si>
  <si>
    <t>HECSO CONSTRUCCIONES, S.A. DE C.V.</t>
  </si>
  <si>
    <t>C. JAIME COTA CARDENAS</t>
  </si>
  <si>
    <t>C. GENESIS ANAIZ LOPEZ CASTRO</t>
  </si>
  <si>
    <t>C. HECTOR SOTO SAÑUDO</t>
  </si>
  <si>
    <t>PR/2020 MGU008 PU</t>
  </si>
  <si>
    <t>PR/2020 MGU007 PU</t>
  </si>
  <si>
    <t>PR/2020 MGU006 PU</t>
  </si>
  <si>
    <t>PR/2020 MGU005 PU</t>
  </si>
  <si>
    <t>PR/2020 MGU004 PU</t>
  </si>
  <si>
    <t>PR/2020 MGU003 PU</t>
  </si>
  <si>
    <t>PR/2020 MGU002 PU</t>
  </si>
  <si>
    <t>$142,777.24</t>
  </si>
  <si>
    <t>$172,154.17</t>
  </si>
  <si>
    <t>$594,607.75</t>
  </si>
  <si>
    <t>$179,633.52</t>
  </si>
  <si>
    <t>$391,051.47</t>
  </si>
  <si>
    <t>$215,284.46</t>
  </si>
  <si>
    <t>$179,710.33</t>
  </si>
  <si>
    <t>$916,861.52</t>
  </si>
  <si>
    <t>$637,774.58</t>
  </si>
  <si>
    <t>$939,472.93</t>
  </si>
  <si>
    <t>20 DE ABRIL DE 2020</t>
  </si>
  <si>
    <t>25 DE MAYO DE 2020</t>
  </si>
  <si>
    <t>27 DE ABRIL DE 2020</t>
  </si>
  <si>
    <t>29 DE MAYO DE 2020</t>
  </si>
  <si>
    <t>10 DE JUNIO DE 2020</t>
  </si>
  <si>
    <t>16 DE JUNIO DE 2020</t>
  </si>
  <si>
    <t>23 DE JULIO DE 2020</t>
  </si>
  <si>
    <t>17 DE JULIO DE 2020</t>
  </si>
  <si>
    <t>01 DE JUNIO DE 2020</t>
  </si>
  <si>
    <t>28 DE AGOSTO DE 2020</t>
  </si>
  <si>
    <t>BACHEO CON CARPETA ASFLATICA (ETAPA 2) EN LA SINDICATURA DE JUAN JOSE RIOS, MUNICIPIO DE GUASAVE, ESTADO DE SINALOA.</t>
  </si>
  <si>
    <t>CAPUFE MUNICIPAL 2019</t>
  </si>
  <si>
    <t>C. GABRIEL GONZALEZ FONSECA</t>
  </si>
  <si>
    <t>MGUO01/OP/CAPUFE-MPAL-EC/19-20</t>
  </si>
  <si>
    <t>28 DE ENERO DEL 2020</t>
  </si>
  <si>
    <t>03 DE FEBRERO DEL 2020</t>
  </si>
  <si>
    <t>10 DE FEBRERO DEL 2020</t>
  </si>
  <si>
    <t>CONCLUIDA</t>
  </si>
  <si>
    <t>24 DE FEBRERO DEL 2020</t>
  </si>
  <si>
    <t>CONSTRUCCION DE TERRACERIAS, OBRAS INDUCIDAS (AGUA POTABLE Y DRENAJE SANITARIO), ALUMBRADO PUBLICO Y GUARNICIONES TIPO "L" PARA LA CALLE ENCINOS ENTRE AV. CHIMBORAZO Y BLVD. ACEITUNAS, EN LA CIUDAD DE GUASAVE, ESTADO DE SINALOA.</t>
  </si>
  <si>
    <t>CAPUFE MUNICIPAL 2020</t>
  </si>
  <si>
    <t>LICITACION PUBLICA NACIONAL MUNICIPAL</t>
  </si>
  <si>
    <t>CONSTRUCTORA CHATOKI, S.A. DE C.V.</t>
  </si>
  <si>
    <t>C.P. JOSE ENRIQUE ROJO BARRIOS</t>
  </si>
  <si>
    <t>12 DE JUNIO DEL 2020</t>
  </si>
  <si>
    <t>15 DE JUNIO DEL 2020</t>
  </si>
  <si>
    <t>14 DE JULIO DEL 2020</t>
  </si>
  <si>
    <t>PAVIMENTO CON CONCRETO HIDRAULICO Y GUARNICIONES TIPO "L" PARA LA AV. PUERTO CAMPECHE ENTRE CALLE PUERTO DE MAZATLAN Y CAMINO VIEJO A SARATAJOA, EN LA CIUDAD DE GUASAVE, ESTADO DE SINALOA.</t>
  </si>
  <si>
    <t>GRUPO INMOBILIARIA JERAL, S.A.DE C.V.</t>
  </si>
  <si>
    <t>C. RAUL HERNAN VALENZUELA VALDEZ</t>
  </si>
  <si>
    <t>01 DE NOVIEMBRE DEL 2020</t>
  </si>
  <si>
    <t>PAVIMENTO CON CONCRETO HIDRAULICO Y GUARNICIONES TIPO "L" PARA LA CALLE ALAMOS ENTRE PROL. IGNACIO ALLENDE Y DEPORTIVO COLON, EN LA COLONIA 24 DE FEBRERO,MUNICIPIO DE GUASAVE, ESTADO DE SINALOA.</t>
  </si>
  <si>
    <t>CONSULTORIA Y SERVICIOS ESPECIALIZADOS EN SISTEMAS HIDROAGRICOLAS, S.A. DE C.V.</t>
  </si>
  <si>
    <t>C. JOSE MARIO LABRADA ESPINOZA</t>
  </si>
  <si>
    <t>17 DE JUNIO DEL 2020</t>
  </si>
  <si>
    <t>19 DE JUNIO DEL 2020</t>
  </si>
  <si>
    <t>17 DE AGOSTO DEL 2020</t>
  </si>
  <si>
    <t>PAVIMENTO CON CONCRETO HIDRAULICO Y GUARNICIONES TIPO "L" PARA LA AV. HERIBERTO MONTOYA ENTRE JESUS BALDENEBRO SOTO Y CALLE DE LOS ENCINOS, EN LA CIUDAD DE GUASAVE, ESTADO DE SINALOA.</t>
  </si>
  <si>
    <t>CONSTRUCTORA LOS LICHIS, S.A. DE C.V.</t>
  </si>
  <si>
    <t>C. JESUS ANDRES VALENZUELA CABALLERO</t>
  </si>
  <si>
    <t>MGU002/OP/CAPUFE-MPAL-EDO/2020</t>
  </si>
  <si>
    <t>MGU003/OP/CAPUFE-MPAL-EDO/2020</t>
  </si>
  <si>
    <t>MGU004/OP/CAPUFE-MPAL-EDO/2020</t>
  </si>
  <si>
    <t>MGU005/OP/CAPUFE-MPAL-EDO/2020</t>
  </si>
  <si>
    <t>PAVIMENTO CON CONCRETO HIDRAULICO Y GUARNICIONES TIPO "L" PARA LA PROL. FRANCISCO GONZALEZ BOCANEGRA ENTRE BLVD. JUAN S. MILLAN Y BLVD.  SAN JOACHIN, EN LA CIUDAD DE GUASAVE, ESTADO DE SINALOA.</t>
  </si>
  <si>
    <t>C. ALONSO DE LA CRUZ MEDINA</t>
  </si>
  <si>
    <t>MGU006/OP/CAPUFE-MPAL-EDO/2020</t>
  </si>
  <si>
    <t>PAVIMENTO CON CONCRETO HIDRAULICO Y GUARNICIONES TIPO "L" PARA LA CALLE PASEO LAZARO CARDENAS ENTRE RICARDO FLORES MAGON Y CALLE VENUSTIANO CARRANZA, EN LA CIUDAD DE GUASAVE, ESTADO DE SINALOA.</t>
  </si>
  <si>
    <t>HEROS CONSTRUCCIONES, S.A. DE C.V.</t>
  </si>
  <si>
    <t>C. RODOLFO HEREDIA LOPEZ.</t>
  </si>
  <si>
    <t>MGU007/OP/CAPUFE-MPAL-EDO/2020</t>
  </si>
  <si>
    <t>REVESTIMIENTO DE CALLES EN LA COMUNIDAD DE ESTACION CAPOMAS 2, SINDICATURA DE ESTACION BAMOA, MUNICIPIO DE GUASAVE, ESTADO DE SINALOA.</t>
  </si>
  <si>
    <t>CONSTRUCTORA PURA S.A. DE C.V.</t>
  </si>
  <si>
    <t>C. ISRAEL ESCARREGA GUTIERREZ</t>
  </si>
  <si>
    <t>MGU001/OP/PR/2020</t>
  </si>
  <si>
    <t>15 DE ABRIL DEL 2020</t>
  </si>
  <si>
    <t>16 DE ABRIL DEL 2020</t>
  </si>
  <si>
    <t>06 DE MAYO DEL 2020</t>
  </si>
  <si>
    <t>REVESTIMIENTO DE CALLES EN LA SINDICATURA DE LEON FONSECA, MUNICIPIO DE GUASAVE, ESTADO DE SINALOA.</t>
  </si>
  <si>
    <t>MGU002/OP/PR/2020</t>
  </si>
  <si>
    <t>29 DE ABRIL DEL 2020</t>
  </si>
  <si>
    <t>30 DE ABRIL DEL 2020</t>
  </si>
  <si>
    <t>09 DE MAYO DEL 2020</t>
  </si>
  <si>
    <t>18 DE MAYO DEL 2020</t>
  </si>
  <si>
    <t>REVESTIMIENTO DE CALLES EN LA COMUNIDAD DE EL VARALI, MUNICIPIO DE GUASAVE, ESTADO DE SINALOA.</t>
  </si>
  <si>
    <t>MGU003/OP/PR/2020</t>
  </si>
  <si>
    <t>14 DE MAYO DEL 2020</t>
  </si>
  <si>
    <t>PAVIMENTO CON CONCRETO HIDRAULICO Y GUARNICIONES TIPO "L" PARA EL BLVD. MARCELO  LOYA ENTRE CARRETERA MEXICO 15 Y CALLE FRANCISCO VILLA EN LA COM,UNIDAD DE EL TAJITO, MUNICIPIO  DE GUASAVE, ESTADO DE SINALOA.</t>
  </si>
  <si>
    <t>MGU004/OP/PR/2020</t>
  </si>
  <si>
    <t>10 DE JUNIO DEL 2020</t>
  </si>
  <si>
    <t>21 DE DICIEMBRE DEL 2020</t>
  </si>
  <si>
    <t>PAVIMENTO CON CONCRETO HIDRAULICO Y GUARNICIONES TIPO "L" PARA LA CALLE 6 DE MAYO ENTRE CALLE EMILIANO ZAPATA Y CALLE SIN NOMBRE, EN LA COMUNIDAD DE LAS BRISAS-EJIDO EMILIANO ZAPATA, MUNICIPIO  DE GUASAVE, ESTADO DE SINALOA.</t>
  </si>
  <si>
    <t>DAGBA CONSTRUCTORA, S.A. DE C.V.</t>
  </si>
  <si>
    <t>ARQ. MARTIN ALBERTO DAGNINO FONSECA</t>
  </si>
  <si>
    <t>MGU005/OP/PR/2020</t>
  </si>
  <si>
    <t>PAVIMENTO CON CONCRETO HIDRAULICO Y GUARNICIONES TIPO "L" PARA LA CALLE JESUS GARCIA ENTRE CALLES BENITO JUAREZ Y NICOLAS BRAVO, EN LA SINDICATURA DE ESTACION BAMOA, MUNICIPIO  DE GUASAVE, ESTADO DE SINALOA.</t>
  </si>
  <si>
    <t>CHINOSA CONSTRUCCIONES, S.A. DE C.V.</t>
  </si>
  <si>
    <t>MGU006/OP/PR/2020</t>
  </si>
  <si>
    <t>13 DE AGOSTO DEL 2020</t>
  </si>
  <si>
    <t>PAVIMENTO CON CONCRETO HIDRAULICO Y GUARNICIONES TIPO "L" PARA LA CALLE BENITO JUAREZ ENTRE AV. ALVARO OBREGON Y AV. ANTONIO ROSALES, EN LA SINDICATURA DE TAMAZULA, MUNICIPIO  DE GUASAVE, ESTADO DE SINALOA.</t>
  </si>
  <si>
    <t>MGU007/OP/PR/2020</t>
  </si>
  <si>
    <t>REVESTIMIENTO DE CAMINO DE SAN RAFAEL AL POCHOTE, SINDICATURA DE SAN RAFAEL, MUNICIPIO DE GUSAVE, ESTADO DE SINALOA.</t>
  </si>
  <si>
    <t>INGENIERIA INTEGRAL DE CONSTRUCCION DE SINALOA, S.A.DE C.V.</t>
  </si>
  <si>
    <t>C. FRANCISCO JAVIER LANDEROS ROSALES</t>
  </si>
  <si>
    <t>MGU008/OP/PR/2020</t>
  </si>
  <si>
    <t>05 DE MAYO DEL 2020</t>
  </si>
  <si>
    <t>07 DE MAYO DEL 2020</t>
  </si>
  <si>
    <t>26 DE MAYO DEL 2020</t>
  </si>
  <si>
    <t>05 DE JUNIO DEL 2020</t>
  </si>
  <si>
    <t>BOCA DEL RIO</t>
  </si>
  <si>
    <t>25.283922,</t>
  </si>
  <si>
    <t>CONSTRUCCION DE MONUMENTO AL PESCADOR EN LA COMUNIDAD DE BOCA DEL RIO, MUNICIPIO DE GUASAVE, ESTADO DE SINALOA.</t>
  </si>
  <si>
    <t>AMERICAN CONSTRUCTORA DE TORREON DE LOS ALACRANES, S.A. DE C.V.</t>
  </si>
  <si>
    <t>C. GABRIEL ALEXIS SOTO CUEN</t>
  </si>
  <si>
    <t>PR/2020 MGU009 PU</t>
  </si>
  <si>
    <t>26 DE MAYO DE 2020</t>
  </si>
  <si>
    <t>03 DE JUNIO DE 2020</t>
  </si>
  <si>
    <t>30 DE JUNIO DE 2020</t>
  </si>
  <si>
    <t>PR/MOD/2020 MGU006 PU</t>
  </si>
  <si>
    <t>POR MONTO</t>
  </si>
  <si>
    <t>PR/MOD/2020 MGU004 PU</t>
  </si>
  <si>
    <t>JUAN JOSÉ RÍOS</t>
  </si>
  <si>
    <t>25°45´35.27´´N</t>
  </si>
  <si>
    <t>108°49´14.71´´ O</t>
  </si>
  <si>
    <t>25°34´00.12´´N</t>
  </si>
  <si>
    <t>108°28´02.30´´ O</t>
  </si>
  <si>
    <t>25°33´10.73´´N</t>
  </si>
  <si>
    <t>108°27´54.81´´ O</t>
  </si>
  <si>
    <t>25°33´41.13´´N</t>
  </si>
  <si>
    <t>108°29´28.74´´ O</t>
  </si>
  <si>
    <t>25°33´27.44´´N</t>
  </si>
  <si>
    <t>108°28´31.18´´ O</t>
  </si>
  <si>
    <t>25°33´42.48´´N</t>
  </si>
  <si>
    <t>108°28´9.41´´ O</t>
  </si>
  <si>
    <t>25°36´17.90´´N</t>
  </si>
  <si>
    <t>ESTACION CAPOMAS 2</t>
  </si>
  <si>
    <t>LEON FONSECA</t>
  </si>
  <si>
    <t>EL VARALI</t>
  </si>
  <si>
    <t>108°13´39´´ O</t>
  </si>
  <si>
    <t>EL TAJITO</t>
  </si>
  <si>
    <t>ESTACION BAMOA</t>
  </si>
  <si>
    <t>25°43´49.73´´N</t>
  </si>
  <si>
    <t>108°20´43.85´´ O</t>
  </si>
  <si>
    <t>25°35´53.18´´N</t>
  </si>
  <si>
    <t>108°17’29.03´´ O</t>
  </si>
  <si>
    <t>LAS BRISAS-EJIDO EMILIANO ZAPATA</t>
  </si>
  <si>
    <t>25°29´26.92´´N</t>
  </si>
  <si>
    <t>108°14´40.73´´ O</t>
  </si>
  <si>
    <t>25°42´22.38´´N</t>
  </si>
  <si>
    <t>108°18´42.47´´ O</t>
  </si>
  <si>
    <t>TAMAZULA</t>
  </si>
  <si>
    <t>25°29´31.40´´N</t>
  </si>
  <si>
    <t>108°18´13.52´´ O</t>
  </si>
  <si>
    <t>25°26´49.31´´N</t>
  </si>
  <si>
    <t>108°27´16.05´´ O</t>
  </si>
  <si>
    <t>25°39´37.38´´N</t>
  </si>
  <si>
    <t>108°37’54.77´´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</si>
</sst>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3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  <xf numFmtId="9" fontId="0" fillId="0" borderId="1" xfId="2" applyFont="1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8" fontId="0" fillId="0" borderId="1" xfId="3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9" fontId="0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Millares" xfId="1" builtinId="3"/>
    <cellStyle name="Millares 2" xfId="5"/>
    <cellStyle name="Moneda" xfId="3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tabSelected="1" view="pageBreakPreview" topLeftCell="F32" zoomScale="70" zoomScaleNormal="70" zoomScaleSheetLayoutView="70" workbookViewId="0">
      <selection activeCell="I20" sqref="I20"/>
    </sheetView>
  </sheetViews>
  <sheetFormatPr baseColWidth="10" defaultRowHeight="15.75" x14ac:dyDescent="0.25"/>
  <cols>
    <col min="1" max="2" width="11" style="1" customWidth="1"/>
    <col min="3" max="3" width="17.125" style="1" customWidth="1"/>
    <col min="4" max="4" width="11" style="1" customWidth="1"/>
    <col min="5" max="5" width="13" style="1" customWidth="1"/>
    <col min="6" max="6" width="11" style="1" customWidth="1"/>
    <col min="7" max="7" width="17" style="1" customWidth="1"/>
    <col min="8" max="9" width="20.625" style="1" customWidth="1"/>
    <col min="10" max="10" width="13.75" style="1" customWidth="1"/>
    <col min="11" max="11" width="15.375" style="1" customWidth="1"/>
    <col min="12" max="12" width="47.375" style="1" customWidth="1"/>
    <col min="13" max="13" width="15" style="1" customWidth="1"/>
    <col min="14" max="14" width="15.125" style="1" customWidth="1"/>
    <col min="15" max="15" width="17.75" style="6" customWidth="1"/>
    <col min="16" max="16" width="12.5" style="1" bestFit="1" customWidth="1"/>
    <col min="17" max="17" width="14.25" style="6" bestFit="1" customWidth="1"/>
    <col min="18" max="18" width="14" style="1" bestFit="1" customWidth="1"/>
    <col min="19" max="19" width="15.25" style="6" bestFit="1" customWidth="1"/>
    <col min="20" max="20" width="12.625" style="1" customWidth="1"/>
    <col min="21" max="21" width="11" style="1" customWidth="1"/>
    <col min="22" max="22" width="12.125" style="6" customWidth="1"/>
    <col min="23" max="23" width="14.25" style="1" customWidth="1"/>
    <col min="24" max="24" width="17.125" style="1" customWidth="1"/>
    <col min="25" max="25" width="27.375" style="1" customWidth="1"/>
    <col min="26" max="26" width="22.625" style="1" customWidth="1"/>
    <col min="27" max="27" width="17.25" style="1" customWidth="1"/>
    <col min="28" max="28" width="15.5" style="6" bestFit="1" customWidth="1"/>
    <col min="29" max="30" width="13.75" style="1" bestFit="1" customWidth="1"/>
    <col min="31" max="31" width="14.125" style="1" customWidth="1"/>
    <col min="32" max="32" width="13.125" style="1" customWidth="1"/>
    <col min="33" max="33" width="14.375" style="6" customWidth="1"/>
    <col min="34" max="34" width="11" style="7" customWidth="1"/>
    <col min="35" max="36" width="11" style="1" customWidth="1"/>
    <col min="37" max="38" width="12.875" style="1" customWidth="1"/>
    <col min="39" max="39" width="12.25" style="1" customWidth="1"/>
    <col min="40" max="42" width="11" style="1" customWidth="1"/>
    <col min="43" max="16384" width="11" style="1"/>
  </cols>
  <sheetData>
    <row r="1" spans="1:42" ht="46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43.5" customHeight="1" x14ac:dyDescent="0.25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9" customFormat="1" ht="5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45</v>
      </c>
      <c r="I3" s="9" t="s">
        <v>44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  <c r="P3" s="9" t="s">
        <v>14</v>
      </c>
      <c r="Q3" s="10" t="s">
        <v>15</v>
      </c>
      <c r="R3" s="9" t="s">
        <v>16</v>
      </c>
      <c r="S3" s="10" t="s">
        <v>17</v>
      </c>
      <c r="T3" s="9" t="s">
        <v>18</v>
      </c>
      <c r="U3" s="9" t="s">
        <v>19</v>
      </c>
      <c r="V3" s="10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10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10" t="s">
        <v>31</v>
      </c>
      <c r="AH3" s="11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</row>
    <row r="4" spans="1:42" s="2" customFormat="1" ht="47.25" x14ac:dyDescent="0.25">
      <c r="A4" s="2">
        <v>2020</v>
      </c>
      <c r="B4" s="2">
        <v>2</v>
      </c>
      <c r="F4" s="2" t="s">
        <v>41</v>
      </c>
      <c r="G4" s="2" t="s">
        <v>62</v>
      </c>
      <c r="H4" s="2" t="s">
        <v>63</v>
      </c>
      <c r="I4" s="2">
        <v>-108.820244</v>
      </c>
      <c r="J4" s="2" t="s">
        <v>42</v>
      </c>
      <c r="K4" s="2" t="s">
        <v>43</v>
      </c>
      <c r="L4" s="2" t="s">
        <v>64</v>
      </c>
      <c r="M4" s="12">
        <f>+O4+Q4+S4+V4</f>
        <v>492900.02</v>
      </c>
      <c r="O4" s="3"/>
      <c r="Q4" s="12"/>
      <c r="R4" s="2" t="s">
        <v>65</v>
      </c>
      <c r="S4" s="12">
        <v>492900.02</v>
      </c>
      <c r="V4" s="4"/>
      <c r="W4" s="2" t="s">
        <v>46</v>
      </c>
      <c r="X4" s="2" t="s">
        <v>47</v>
      </c>
      <c r="Y4" s="2" t="s">
        <v>66</v>
      </c>
      <c r="Z4" s="2" t="s">
        <v>66</v>
      </c>
      <c r="AA4" s="13" t="s">
        <v>67</v>
      </c>
      <c r="AB4" s="8">
        <v>492710.06</v>
      </c>
      <c r="AC4" s="2" t="s">
        <v>68</v>
      </c>
      <c r="AD4" s="2" t="s">
        <v>69</v>
      </c>
      <c r="AE4" s="2" t="s">
        <v>71</v>
      </c>
      <c r="AF4" s="14">
        <v>1</v>
      </c>
      <c r="AG4" s="3">
        <v>492710.06</v>
      </c>
      <c r="AH4" s="5">
        <f t="shared" ref="AH4:AH17" si="0">AG4/AB4</f>
        <v>1</v>
      </c>
      <c r="AI4" s="2">
        <v>860</v>
      </c>
      <c r="AJ4" s="2" t="s">
        <v>48</v>
      </c>
      <c r="AM4" s="3"/>
      <c r="AO4" s="2" t="str">
        <f>AE4</f>
        <v>30 DE ABRIL DE 2020</v>
      </c>
    </row>
    <row r="5" spans="1:42" s="2" customFormat="1" ht="47.25" x14ac:dyDescent="0.25">
      <c r="A5" s="2">
        <v>2020</v>
      </c>
      <c r="B5" s="2">
        <v>2</v>
      </c>
      <c r="F5" s="2" t="s">
        <v>41</v>
      </c>
      <c r="G5" s="2" t="s">
        <v>54</v>
      </c>
      <c r="H5" s="2" t="s">
        <v>53</v>
      </c>
      <c r="I5" s="2">
        <v>-108.41742600000001</v>
      </c>
      <c r="J5" s="2" t="s">
        <v>52</v>
      </c>
      <c r="K5" s="2" t="s">
        <v>51</v>
      </c>
      <c r="L5" s="2" t="s">
        <v>50</v>
      </c>
      <c r="M5" s="12">
        <f>+O5+Q5+S5+V5</f>
        <v>510054.88</v>
      </c>
      <c r="O5" s="3"/>
      <c r="Q5" s="12"/>
      <c r="R5" s="2" t="s">
        <v>55</v>
      </c>
      <c r="S5" s="12">
        <v>510054.88</v>
      </c>
      <c r="V5" s="4"/>
      <c r="W5" s="2" t="s">
        <v>46</v>
      </c>
      <c r="X5" s="2" t="s">
        <v>47</v>
      </c>
      <c r="Y5" s="2" t="s">
        <v>56</v>
      </c>
      <c r="Z5" s="2" t="s">
        <v>57</v>
      </c>
      <c r="AA5" s="13" t="s">
        <v>58</v>
      </c>
      <c r="AB5" s="8">
        <v>509818.06</v>
      </c>
      <c r="AC5" s="2" t="s">
        <v>59</v>
      </c>
      <c r="AD5" s="2" t="s">
        <v>60</v>
      </c>
      <c r="AE5" s="2" t="s">
        <v>61</v>
      </c>
      <c r="AF5" s="14">
        <v>1</v>
      </c>
      <c r="AG5" s="3">
        <v>509705.09</v>
      </c>
      <c r="AH5" s="5">
        <f t="shared" si="0"/>
        <v>0.99977841114534083</v>
      </c>
      <c r="AI5" s="2">
        <v>859</v>
      </c>
      <c r="AJ5" s="2" t="s">
        <v>48</v>
      </c>
      <c r="AM5" s="3"/>
      <c r="AO5" s="2" t="str">
        <f>AE5</f>
        <v>19 DE MARZO DE 2020</v>
      </c>
    </row>
    <row r="6" spans="1:42" s="2" customFormat="1" ht="47.25" x14ac:dyDescent="0.25">
      <c r="A6" s="2">
        <v>2020</v>
      </c>
      <c r="B6" s="2">
        <v>2</v>
      </c>
      <c r="F6" s="2" t="s">
        <v>41</v>
      </c>
      <c r="G6" s="2" t="s">
        <v>221</v>
      </c>
      <c r="H6" s="2" t="s">
        <v>222</v>
      </c>
      <c r="I6" s="2">
        <v>-108.495214</v>
      </c>
      <c r="J6" s="2" t="s">
        <v>42</v>
      </c>
      <c r="K6" s="2" t="s">
        <v>85</v>
      </c>
      <c r="L6" s="2" t="s">
        <v>223</v>
      </c>
      <c r="M6" s="12">
        <f>+O6+Q6+S6+V6</f>
        <v>852399.45</v>
      </c>
      <c r="Q6" s="12"/>
      <c r="R6" s="2" t="s">
        <v>107</v>
      </c>
      <c r="S6" s="12">
        <v>852399.45</v>
      </c>
      <c r="V6" s="4"/>
      <c r="W6" s="2" t="s">
        <v>46</v>
      </c>
      <c r="X6" s="2" t="s">
        <v>47</v>
      </c>
      <c r="Y6" s="2" t="s">
        <v>224</v>
      </c>
      <c r="Z6" s="2" t="s">
        <v>225</v>
      </c>
      <c r="AA6" s="13" t="s">
        <v>226</v>
      </c>
      <c r="AB6" s="8">
        <v>849983.67</v>
      </c>
      <c r="AC6" s="2" t="s">
        <v>227</v>
      </c>
      <c r="AD6" s="2" t="s">
        <v>228</v>
      </c>
      <c r="AE6" s="2" t="s">
        <v>229</v>
      </c>
      <c r="AF6" s="14">
        <v>1</v>
      </c>
      <c r="AG6" s="8">
        <f>AB6</f>
        <v>849983.67</v>
      </c>
      <c r="AH6" s="5">
        <f t="shared" si="0"/>
        <v>1</v>
      </c>
      <c r="AI6" s="2">
        <v>450</v>
      </c>
      <c r="AJ6" s="2" t="s">
        <v>70</v>
      </c>
      <c r="AM6" s="3"/>
      <c r="AO6" s="2" t="str">
        <f>AE6</f>
        <v>30 DE JUNIO DE 2020</v>
      </c>
    </row>
    <row r="7" spans="1:42" s="2" customFormat="1" ht="63" x14ac:dyDescent="0.25">
      <c r="A7" s="2">
        <v>2020</v>
      </c>
      <c r="B7" s="2">
        <v>2</v>
      </c>
      <c r="F7" s="2" t="s">
        <v>41</v>
      </c>
      <c r="G7" s="2" t="s">
        <v>86</v>
      </c>
      <c r="H7" s="2" t="s">
        <v>96</v>
      </c>
      <c r="I7" s="2">
        <v>-108.478996</v>
      </c>
      <c r="J7" s="2" t="s">
        <v>83</v>
      </c>
      <c r="K7" s="2" t="s">
        <v>85</v>
      </c>
      <c r="L7" s="2" t="s">
        <v>72</v>
      </c>
      <c r="M7" s="12">
        <f>+O7+Q7+S7+V7</f>
        <v>142882.65</v>
      </c>
      <c r="Q7" s="12"/>
      <c r="R7" s="2" t="s">
        <v>107</v>
      </c>
      <c r="S7" s="12">
        <v>142882.65</v>
      </c>
      <c r="V7" s="4"/>
      <c r="W7" s="2" t="s">
        <v>46</v>
      </c>
      <c r="X7" s="2" t="s">
        <v>47</v>
      </c>
      <c r="Y7" s="2" t="s">
        <v>109</v>
      </c>
      <c r="Z7" s="2" t="s">
        <v>113</v>
      </c>
      <c r="AA7" s="13" t="s">
        <v>115</v>
      </c>
      <c r="AB7" s="2" t="s">
        <v>122</v>
      </c>
      <c r="AC7" s="2" t="s">
        <v>132</v>
      </c>
      <c r="AD7" s="2" t="s">
        <v>134</v>
      </c>
      <c r="AE7" s="2" t="s">
        <v>135</v>
      </c>
      <c r="AF7" s="14">
        <v>1</v>
      </c>
      <c r="AG7" s="3">
        <v>140582.85</v>
      </c>
      <c r="AH7" s="5">
        <f t="shared" si="0"/>
        <v>0.98463067362837398</v>
      </c>
      <c r="AI7" s="2">
        <v>340</v>
      </c>
      <c r="AJ7" s="2" t="s">
        <v>70</v>
      </c>
      <c r="AM7" s="3"/>
      <c r="AO7" s="2" t="str">
        <f t="shared" ref="AO7:AO17" si="1">AE7</f>
        <v>29 DE MAYO DE 2020</v>
      </c>
    </row>
    <row r="8" spans="1:42" s="2" customFormat="1" ht="47.25" x14ac:dyDescent="0.25">
      <c r="A8" s="2">
        <v>2020</v>
      </c>
      <c r="B8" s="2">
        <v>2</v>
      </c>
      <c r="F8" s="2" t="s">
        <v>41</v>
      </c>
      <c r="G8" s="2" t="s">
        <v>87</v>
      </c>
      <c r="H8" s="2" t="s">
        <v>97</v>
      </c>
      <c r="I8" s="2">
        <v>-108.308494</v>
      </c>
      <c r="J8" s="2" t="s">
        <v>42</v>
      </c>
      <c r="K8" s="2" t="s">
        <v>85</v>
      </c>
      <c r="L8" s="2" t="s">
        <v>73</v>
      </c>
      <c r="M8" s="12">
        <f t="shared" ref="M8:M17" si="2">+O8+Q8+S8+V8</f>
        <v>172629.82</v>
      </c>
      <c r="Q8" s="12"/>
      <c r="R8" s="2" t="s">
        <v>107</v>
      </c>
      <c r="S8" s="12">
        <v>172629.82</v>
      </c>
      <c r="V8" s="4"/>
      <c r="W8" s="2" t="s">
        <v>46</v>
      </c>
      <c r="X8" s="2" t="s">
        <v>47</v>
      </c>
      <c r="Y8" s="2" t="s">
        <v>109</v>
      </c>
      <c r="Z8" s="2" t="s">
        <v>113</v>
      </c>
      <c r="AA8" s="13" t="s">
        <v>115</v>
      </c>
      <c r="AB8" s="2" t="s">
        <v>123</v>
      </c>
      <c r="AC8" s="2" t="s">
        <v>132</v>
      </c>
      <c r="AD8" s="2" t="s">
        <v>134</v>
      </c>
      <c r="AE8" s="2" t="s">
        <v>135</v>
      </c>
      <c r="AF8" s="14">
        <v>1</v>
      </c>
      <c r="AG8" s="3" t="str">
        <f>AB8</f>
        <v>$172,154.17</v>
      </c>
      <c r="AH8" s="5">
        <f t="shared" si="0"/>
        <v>1</v>
      </c>
      <c r="AI8" s="2">
        <v>150</v>
      </c>
      <c r="AJ8" s="2" t="s">
        <v>70</v>
      </c>
      <c r="AM8" s="3"/>
      <c r="AO8" s="2" t="str">
        <f t="shared" si="1"/>
        <v>29 DE MAYO DE 2020</v>
      </c>
    </row>
    <row r="9" spans="1:42" s="2" customFormat="1" ht="47.25" x14ac:dyDescent="0.25">
      <c r="A9" s="2">
        <v>2020</v>
      </c>
      <c r="B9" s="2">
        <v>2</v>
      </c>
      <c r="F9" s="2" t="s">
        <v>41</v>
      </c>
      <c r="G9" s="2" t="s">
        <v>88</v>
      </c>
      <c r="H9" s="2" t="s">
        <v>98</v>
      </c>
      <c r="I9" s="2">
        <v>-108.42245800000001</v>
      </c>
      <c r="J9" s="2" t="s">
        <v>42</v>
      </c>
      <c r="K9" s="2" t="s">
        <v>85</v>
      </c>
      <c r="L9" s="2" t="s">
        <v>74</v>
      </c>
      <c r="M9" s="12">
        <f t="shared" si="2"/>
        <v>2316170.9900000002</v>
      </c>
      <c r="Q9" s="12"/>
      <c r="R9" s="2" t="s">
        <v>107</v>
      </c>
      <c r="S9" s="12">
        <v>2316170.9900000002</v>
      </c>
      <c r="V9" s="4"/>
      <c r="W9" s="2" t="s">
        <v>46</v>
      </c>
      <c r="X9" s="2" t="s">
        <v>108</v>
      </c>
      <c r="Y9" s="2" t="s">
        <v>110</v>
      </c>
      <c r="Z9" s="2" t="s">
        <v>110</v>
      </c>
      <c r="AA9" s="13" t="s">
        <v>116</v>
      </c>
      <c r="AB9" s="8">
        <v>2303608.41</v>
      </c>
      <c r="AC9" s="2" t="s">
        <v>133</v>
      </c>
      <c r="AD9" s="2" t="s">
        <v>140</v>
      </c>
      <c r="AE9" s="2" t="s">
        <v>141</v>
      </c>
      <c r="AF9" s="14">
        <v>0.7</v>
      </c>
      <c r="AG9" s="3">
        <v>760326.3</v>
      </c>
      <c r="AH9" s="5">
        <f t="shared" si="0"/>
        <v>0.33005883148342907</v>
      </c>
      <c r="AI9" s="2">
        <v>350</v>
      </c>
      <c r="AJ9" s="2" t="s">
        <v>70</v>
      </c>
      <c r="AM9" s="3"/>
    </row>
    <row r="10" spans="1:42" s="2" customFormat="1" ht="47.25" x14ac:dyDescent="0.25">
      <c r="A10" s="2">
        <v>2020</v>
      </c>
      <c r="B10" s="2">
        <v>2</v>
      </c>
      <c r="F10" s="2" t="s">
        <v>41</v>
      </c>
      <c r="G10" s="2" t="s">
        <v>89</v>
      </c>
      <c r="H10" s="2" t="s">
        <v>99</v>
      </c>
      <c r="I10" s="2">
        <v>-108.43660300000001</v>
      </c>
      <c r="J10" s="2" t="s">
        <v>42</v>
      </c>
      <c r="K10" s="2" t="s">
        <v>85</v>
      </c>
      <c r="L10" s="2" t="s">
        <v>75</v>
      </c>
      <c r="M10" s="12">
        <f t="shared" si="2"/>
        <v>595189.17000000004</v>
      </c>
      <c r="Q10" s="12"/>
      <c r="R10" s="2" t="s">
        <v>107</v>
      </c>
      <c r="S10" s="12">
        <v>595189.17000000004</v>
      </c>
      <c r="V10" s="4"/>
      <c r="W10" s="2" t="s">
        <v>46</v>
      </c>
      <c r="X10" s="2" t="s">
        <v>47</v>
      </c>
      <c r="Y10" s="2" t="s">
        <v>66</v>
      </c>
      <c r="Z10" s="2" t="s">
        <v>66</v>
      </c>
      <c r="AA10" s="13" t="s">
        <v>117</v>
      </c>
      <c r="AB10" s="2" t="s">
        <v>124</v>
      </c>
      <c r="AC10" s="2" t="s">
        <v>132</v>
      </c>
      <c r="AD10" s="2" t="s">
        <v>134</v>
      </c>
      <c r="AE10" s="2" t="s">
        <v>136</v>
      </c>
      <c r="AF10" s="14">
        <v>1</v>
      </c>
      <c r="AG10" s="3">
        <f>304791.89+328581.16</f>
        <v>633373.05000000005</v>
      </c>
      <c r="AH10" s="5">
        <f>AG10/AM10</f>
        <v>1</v>
      </c>
      <c r="AI10" s="2">
        <v>500</v>
      </c>
      <c r="AJ10" s="2" t="s">
        <v>70</v>
      </c>
      <c r="AK10" s="2" t="s">
        <v>230</v>
      </c>
      <c r="AL10" s="2" t="s">
        <v>231</v>
      </c>
      <c r="AM10" s="3">
        <v>633373.05000000005</v>
      </c>
      <c r="AO10" s="2" t="str">
        <f t="shared" si="1"/>
        <v>10 DE JUNIO DE 2020</v>
      </c>
    </row>
    <row r="11" spans="1:42" s="2" customFormat="1" ht="47.25" x14ac:dyDescent="0.25">
      <c r="A11" s="2">
        <v>2020</v>
      </c>
      <c r="B11" s="2">
        <v>2</v>
      </c>
      <c r="F11" s="2" t="s">
        <v>41</v>
      </c>
      <c r="G11" s="2" t="s">
        <v>86</v>
      </c>
      <c r="H11" s="2" t="s">
        <v>100</v>
      </c>
      <c r="I11" s="2">
        <v>-108.480254</v>
      </c>
      <c r="J11" s="2" t="s">
        <v>42</v>
      </c>
      <c r="K11" s="2" t="s">
        <v>43</v>
      </c>
      <c r="L11" s="2" t="s">
        <v>76</v>
      </c>
      <c r="M11" s="12">
        <f t="shared" si="2"/>
        <v>180215.89</v>
      </c>
      <c r="Q11" s="12"/>
      <c r="R11" s="2" t="s">
        <v>107</v>
      </c>
      <c r="S11" s="12">
        <v>180215.89</v>
      </c>
      <c r="V11" s="4"/>
      <c r="W11" s="2" t="s">
        <v>46</v>
      </c>
      <c r="X11" s="2" t="s">
        <v>47</v>
      </c>
      <c r="Y11" s="2" t="s">
        <v>66</v>
      </c>
      <c r="Z11" s="2" t="s">
        <v>66</v>
      </c>
      <c r="AA11" s="13" t="s">
        <v>117</v>
      </c>
      <c r="AB11" s="2" t="s">
        <v>125</v>
      </c>
      <c r="AC11" s="2" t="s">
        <v>132</v>
      </c>
      <c r="AD11" s="2" t="s">
        <v>134</v>
      </c>
      <c r="AE11" s="2" t="s">
        <v>136</v>
      </c>
      <c r="AF11" s="14">
        <v>1</v>
      </c>
      <c r="AG11" s="3">
        <v>140644.39000000001</v>
      </c>
      <c r="AH11" s="5">
        <f t="shared" si="0"/>
        <v>0.78295181211168174</v>
      </c>
      <c r="AI11" s="2">
        <v>200</v>
      </c>
      <c r="AJ11" s="2" t="s">
        <v>70</v>
      </c>
      <c r="AM11" s="3"/>
      <c r="AO11" s="2" t="str">
        <f t="shared" si="1"/>
        <v>10 DE JUNIO DE 2020</v>
      </c>
    </row>
    <row r="12" spans="1:42" s="2" customFormat="1" ht="47.25" x14ac:dyDescent="0.25">
      <c r="A12" s="2">
        <v>2020</v>
      </c>
      <c r="B12" s="2">
        <v>2</v>
      </c>
      <c r="F12" s="2" t="s">
        <v>41</v>
      </c>
      <c r="G12" s="2" t="s">
        <v>90</v>
      </c>
      <c r="H12" s="2" t="s">
        <v>101</v>
      </c>
      <c r="I12" s="2">
        <v>-108.59259299999999</v>
      </c>
      <c r="J12" s="2" t="s">
        <v>42</v>
      </c>
      <c r="K12" s="2" t="s">
        <v>85</v>
      </c>
      <c r="L12" s="2" t="s">
        <v>77</v>
      </c>
      <c r="M12" s="12">
        <f t="shared" si="2"/>
        <v>391434.27</v>
      </c>
      <c r="Q12" s="12"/>
      <c r="R12" s="2" t="s">
        <v>107</v>
      </c>
      <c r="S12" s="12">
        <v>391434.27</v>
      </c>
      <c r="V12" s="4"/>
      <c r="W12" s="2" t="s">
        <v>46</v>
      </c>
      <c r="X12" s="2" t="s">
        <v>47</v>
      </c>
      <c r="Y12" s="2" t="s">
        <v>109</v>
      </c>
      <c r="Z12" s="2" t="s">
        <v>113</v>
      </c>
      <c r="AA12" s="13" t="s">
        <v>118</v>
      </c>
      <c r="AB12" s="2" t="s">
        <v>126</v>
      </c>
      <c r="AC12" s="2" t="s">
        <v>132</v>
      </c>
      <c r="AD12" s="2" t="s">
        <v>134</v>
      </c>
      <c r="AE12" s="2" t="s">
        <v>137</v>
      </c>
      <c r="AF12" s="14">
        <v>1</v>
      </c>
      <c r="AG12" s="3">
        <f>210488.4+180545.25</f>
        <v>391033.65</v>
      </c>
      <c r="AH12" s="5">
        <f t="shared" si="0"/>
        <v>0.99995443055104749</v>
      </c>
      <c r="AI12" s="2">
        <v>135</v>
      </c>
      <c r="AJ12" s="2" t="s">
        <v>70</v>
      </c>
      <c r="AM12" s="3"/>
      <c r="AO12" s="2" t="str">
        <f t="shared" si="1"/>
        <v>16 DE JUNIO DE 2020</v>
      </c>
    </row>
    <row r="13" spans="1:42" s="2" customFormat="1" ht="47.25" x14ac:dyDescent="0.25">
      <c r="A13" s="2">
        <v>2020</v>
      </c>
      <c r="B13" s="2">
        <v>2</v>
      </c>
      <c r="F13" s="2" t="s">
        <v>41</v>
      </c>
      <c r="G13" s="2" t="s">
        <v>91</v>
      </c>
      <c r="H13" s="2" t="s">
        <v>102</v>
      </c>
      <c r="I13" s="2">
        <v>-108.240262</v>
      </c>
      <c r="J13" s="2" t="s">
        <v>42</v>
      </c>
      <c r="K13" s="2" t="s">
        <v>43</v>
      </c>
      <c r="L13" s="2" t="s">
        <v>78</v>
      </c>
      <c r="M13" s="12">
        <f t="shared" si="2"/>
        <v>215528.72</v>
      </c>
      <c r="Q13" s="12"/>
      <c r="R13" s="2" t="s">
        <v>107</v>
      </c>
      <c r="S13" s="12">
        <v>215528.72</v>
      </c>
      <c r="V13" s="4"/>
      <c r="W13" s="2" t="s">
        <v>46</v>
      </c>
      <c r="X13" s="2" t="s">
        <v>47</v>
      </c>
      <c r="Y13" s="2" t="s">
        <v>109</v>
      </c>
      <c r="Z13" s="2" t="s">
        <v>113</v>
      </c>
      <c r="AA13" s="13" t="s">
        <v>118</v>
      </c>
      <c r="AB13" s="2" t="s">
        <v>127</v>
      </c>
      <c r="AC13" s="2" t="s">
        <v>132</v>
      </c>
      <c r="AD13" s="2" t="s">
        <v>134</v>
      </c>
      <c r="AE13" s="2" t="s">
        <v>137</v>
      </c>
      <c r="AF13" s="14">
        <v>1</v>
      </c>
      <c r="AG13" s="3" t="str">
        <f>AB13</f>
        <v>$215,284.46</v>
      </c>
      <c r="AH13" s="5">
        <f t="shared" si="0"/>
        <v>1</v>
      </c>
      <c r="AI13" s="2">
        <v>250</v>
      </c>
      <c r="AJ13" s="2" t="s">
        <v>70</v>
      </c>
      <c r="AM13" s="3"/>
      <c r="AO13" s="2" t="str">
        <f t="shared" si="1"/>
        <v>16 DE JUNIO DE 2020</v>
      </c>
    </row>
    <row r="14" spans="1:42" s="2" customFormat="1" ht="47.25" x14ac:dyDescent="0.25">
      <c r="A14" s="2">
        <v>2020</v>
      </c>
      <c r="B14" s="2">
        <v>2</v>
      </c>
      <c r="F14" s="2" t="s">
        <v>41</v>
      </c>
      <c r="G14" s="2" t="s">
        <v>92</v>
      </c>
      <c r="H14" s="2" t="s">
        <v>103</v>
      </c>
      <c r="I14" s="2">
        <v>-108.636844</v>
      </c>
      <c r="J14" s="2" t="s">
        <v>84</v>
      </c>
      <c r="K14" s="2" t="s">
        <v>43</v>
      </c>
      <c r="L14" s="2" t="s">
        <v>79</v>
      </c>
      <c r="M14" s="12">
        <f t="shared" si="2"/>
        <v>179842.05</v>
      </c>
      <c r="O14" s="3"/>
      <c r="Q14" s="12"/>
      <c r="R14" s="2" t="s">
        <v>107</v>
      </c>
      <c r="S14" s="12">
        <v>179842.05</v>
      </c>
      <c r="V14" s="4"/>
      <c r="W14" s="2" t="s">
        <v>46</v>
      </c>
      <c r="X14" s="2" t="s">
        <v>47</v>
      </c>
      <c r="Y14" s="2" t="s">
        <v>109</v>
      </c>
      <c r="Z14" s="2" t="s">
        <v>113</v>
      </c>
      <c r="AA14" s="13" t="s">
        <v>118</v>
      </c>
      <c r="AB14" s="4" t="s">
        <v>128</v>
      </c>
      <c r="AC14" s="2" t="s">
        <v>132</v>
      </c>
      <c r="AD14" s="2" t="s">
        <v>134</v>
      </c>
      <c r="AE14" s="2" t="s">
        <v>137</v>
      </c>
      <c r="AF14" s="14">
        <v>1</v>
      </c>
      <c r="AG14" s="3" t="str">
        <f>AB14</f>
        <v>$179,710.33</v>
      </c>
      <c r="AH14" s="5">
        <f t="shared" si="0"/>
        <v>1</v>
      </c>
      <c r="AI14" s="2">
        <v>450</v>
      </c>
      <c r="AJ14" s="2" t="s">
        <v>70</v>
      </c>
      <c r="AM14" s="3"/>
      <c r="AO14" s="2" t="str">
        <f t="shared" si="1"/>
        <v>16 DE JUNIO DE 2020</v>
      </c>
    </row>
    <row r="15" spans="1:42" s="2" customFormat="1" ht="47.25" x14ac:dyDescent="0.25">
      <c r="A15" s="2">
        <v>2020</v>
      </c>
      <c r="B15" s="2">
        <v>2</v>
      </c>
      <c r="F15" s="2" t="s">
        <v>41</v>
      </c>
      <c r="G15" s="2" t="s">
        <v>93</v>
      </c>
      <c r="H15" s="2" t="s">
        <v>104</v>
      </c>
      <c r="I15" s="2">
        <v>-108.271861</v>
      </c>
      <c r="J15" s="2" t="s">
        <v>42</v>
      </c>
      <c r="K15" s="2" t="s">
        <v>43</v>
      </c>
      <c r="L15" s="2" t="s">
        <v>80</v>
      </c>
      <c r="M15" s="12">
        <f t="shared" si="2"/>
        <v>917548.39</v>
      </c>
      <c r="O15" s="3"/>
      <c r="Q15" s="12"/>
      <c r="R15" s="2" t="s">
        <v>107</v>
      </c>
      <c r="S15" s="12">
        <v>917548.39</v>
      </c>
      <c r="V15" s="4"/>
      <c r="W15" s="2" t="s">
        <v>46</v>
      </c>
      <c r="X15" s="2" t="s">
        <v>47</v>
      </c>
      <c r="Y15" s="2" t="s">
        <v>111</v>
      </c>
      <c r="Z15" s="2" t="s">
        <v>114</v>
      </c>
      <c r="AA15" s="13" t="s">
        <v>119</v>
      </c>
      <c r="AB15" s="2" t="s">
        <v>129</v>
      </c>
      <c r="AC15" s="2" t="s">
        <v>132</v>
      </c>
      <c r="AD15" s="2" t="s">
        <v>134</v>
      </c>
      <c r="AE15" s="2" t="s">
        <v>138</v>
      </c>
      <c r="AF15" s="14">
        <v>1</v>
      </c>
      <c r="AG15" s="3">
        <f>894753.19+55261</f>
        <v>950014.19</v>
      </c>
      <c r="AH15" s="5">
        <v>1</v>
      </c>
      <c r="AI15" s="2">
        <v>340</v>
      </c>
      <c r="AJ15" s="2" t="s">
        <v>70</v>
      </c>
      <c r="AK15" s="2" t="s">
        <v>232</v>
      </c>
      <c r="AL15" s="2" t="s">
        <v>231</v>
      </c>
      <c r="AM15" s="3">
        <f>AB15+55261</f>
        <v>972122.52</v>
      </c>
      <c r="AO15" s="2" t="str">
        <f t="shared" si="1"/>
        <v>23 DE JULIO DE 2020</v>
      </c>
    </row>
    <row r="16" spans="1:42" s="2" customFormat="1" ht="47.25" x14ac:dyDescent="0.25">
      <c r="A16" s="2">
        <v>2020</v>
      </c>
      <c r="B16" s="2">
        <v>2</v>
      </c>
      <c r="F16" s="2" t="s">
        <v>41</v>
      </c>
      <c r="G16" s="2" t="s">
        <v>94</v>
      </c>
      <c r="H16" s="2" t="s">
        <v>105</v>
      </c>
      <c r="I16" s="2">
        <v>-108.33395</v>
      </c>
      <c r="J16" s="2" t="s">
        <v>42</v>
      </c>
      <c r="K16" s="2" t="s">
        <v>85</v>
      </c>
      <c r="L16" s="2" t="s">
        <v>81</v>
      </c>
      <c r="M16" s="12">
        <f t="shared" si="2"/>
        <v>638168.56000000006</v>
      </c>
      <c r="O16" s="3"/>
      <c r="Q16" s="12"/>
      <c r="R16" s="2" t="s">
        <v>107</v>
      </c>
      <c r="S16" s="12">
        <v>638168.56000000006</v>
      </c>
      <c r="V16" s="4"/>
      <c r="W16" s="2" t="s">
        <v>46</v>
      </c>
      <c r="X16" s="2" t="s">
        <v>47</v>
      </c>
      <c r="Y16" s="2" t="s">
        <v>112</v>
      </c>
      <c r="Z16" s="2" t="s">
        <v>112</v>
      </c>
      <c r="AA16" s="13" t="s">
        <v>120</v>
      </c>
      <c r="AB16" s="2" t="s">
        <v>130</v>
      </c>
      <c r="AC16" s="2" t="s">
        <v>132</v>
      </c>
      <c r="AD16" s="2" t="s">
        <v>134</v>
      </c>
      <c r="AE16" s="2" t="s">
        <v>137</v>
      </c>
      <c r="AF16" s="14">
        <v>1</v>
      </c>
      <c r="AG16" s="3">
        <f>578156.92+59277.28</f>
        <v>637434.20000000007</v>
      </c>
      <c r="AH16" s="5">
        <f t="shared" si="0"/>
        <v>0.99946630045995266</v>
      </c>
      <c r="AI16" s="2">
        <v>250</v>
      </c>
      <c r="AJ16" s="2" t="s">
        <v>70</v>
      </c>
      <c r="AM16" s="3"/>
      <c r="AO16" s="2" t="str">
        <f t="shared" si="1"/>
        <v>16 DE JUNIO DE 2020</v>
      </c>
    </row>
    <row r="17" spans="1:42" s="2" customFormat="1" ht="47.25" x14ac:dyDescent="0.25">
      <c r="A17" s="2">
        <v>2020</v>
      </c>
      <c r="B17" s="2">
        <v>2</v>
      </c>
      <c r="F17" s="2" t="s">
        <v>41</v>
      </c>
      <c r="G17" s="2" t="s">
        <v>95</v>
      </c>
      <c r="H17" s="2" t="s">
        <v>106</v>
      </c>
      <c r="I17" s="2">
        <v>-108.48187</v>
      </c>
      <c r="J17" s="2" t="s">
        <v>84</v>
      </c>
      <c r="K17" s="2" t="s">
        <v>43</v>
      </c>
      <c r="L17" s="2" t="s">
        <v>82</v>
      </c>
      <c r="M17" s="12">
        <f t="shared" si="2"/>
        <v>939930.6</v>
      </c>
      <c r="O17" s="3"/>
      <c r="Q17" s="12"/>
      <c r="R17" s="2" t="s">
        <v>107</v>
      </c>
      <c r="S17" s="12">
        <v>939930.6</v>
      </c>
      <c r="V17" s="4"/>
      <c r="W17" s="2" t="s">
        <v>46</v>
      </c>
      <c r="X17" s="2" t="s">
        <v>47</v>
      </c>
      <c r="Y17" s="2" t="s">
        <v>112</v>
      </c>
      <c r="Z17" s="2" t="s">
        <v>112</v>
      </c>
      <c r="AA17" s="13" t="s">
        <v>121</v>
      </c>
      <c r="AB17" s="8" t="s">
        <v>131</v>
      </c>
      <c r="AC17" s="2" t="s">
        <v>132</v>
      </c>
      <c r="AD17" s="2" t="s">
        <v>134</v>
      </c>
      <c r="AE17" s="2" t="s">
        <v>139</v>
      </c>
      <c r="AF17" s="14">
        <v>1</v>
      </c>
      <c r="AG17" s="8" t="str">
        <f>AB17</f>
        <v>$939,472.93</v>
      </c>
      <c r="AH17" s="5">
        <f t="shared" si="0"/>
        <v>1</v>
      </c>
      <c r="AI17" s="2">
        <v>652</v>
      </c>
      <c r="AJ17" s="2" t="s">
        <v>70</v>
      </c>
      <c r="AM17" s="3"/>
      <c r="AO17" s="2" t="str">
        <f t="shared" si="1"/>
        <v>17 DE JULIO DE 2020</v>
      </c>
    </row>
    <row r="18" spans="1:42" ht="47.25" x14ac:dyDescent="0.25">
      <c r="A18" s="2">
        <v>2020</v>
      </c>
      <c r="B18" s="2">
        <v>2</v>
      </c>
      <c r="C18" s="2"/>
      <c r="D18" s="2"/>
      <c r="E18" s="2"/>
      <c r="F18" s="2" t="s">
        <v>41</v>
      </c>
      <c r="G18" s="13" t="s">
        <v>233</v>
      </c>
      <c r="H18" s="17" t="s">
        <v>234</v>
      </c>
      <c r="I18" s="17" t="s">
        <v>235</v>
      </c>
      <c r="J18" s="2" t="s">
        <v>42</v>
      </c>
      <c r="K18" s="2" t="s">
        <v>43</v>
      </c>
      <c r="L18" s="2" t="s">
        <v>142</v>
      </c>
      <c r="M18" s="12">
        <v>712713.67</v>
      </c>
      <c r="N18" s="2" t="s">
        <v>143</v>
      </c>
      <c r="O18" s="3">
        <v>712713.67</v>
      </c>
      <c r="P18" s="2"/>
      <c r="Q18" s="12"/>
      <c r="R18" s="2"/>
      <c r="S18" s="12"/>
      <c r="T18" s="2"/>
      <c r="U18" s="2"/>
      <c r="V18" s="4"/>
      <c r="W18" s="2" t="s">
        <v>46</v>
      </c>
      <c r="X18" s="2" t="s">
        <v>47</v>
      </c>
      <c r="Y18" s="2" t="s">
        <v>144</v>
      </c>
      <c r="Z18" s="2" t="s">
        <v>144</v>
      </c>
      <c r="AA18" s="13" t="s">
        <v>145</v>
      </c>
      <c r="AB18" s="8">
        <v>711883.97</v>
      </c>
      <c r="AC18" s="2" t="s">
        <v>146</v>
      </c>
      <c r="AD18" s="2" t="s">
        <v>147</v>
      </c>
      <c r="AE18" s="2" t="s">
        <v>148</v>
      </c>
      <c r="AF18" s="14">
        <v>1</v>
      </c>
      <c r="AG18" s="3">
        <v>711820.57</v>
      </c>
      <c r="AH18" s="5">
        <v>1</v>
      </c>
      <c r="AI18" s="2">
        <f>900+6450</f>
        <v>7350</v>
      </c>
      <c r="AJ18" s="2" t="s">
        <v>149</v>
      </c>
      <c r="AK18" s="2"/>
      <c r="AL18" s="2"/>
      <c r="AM18" s="3"/>
      <c r="AN18" s="2"/>
      <c r="AO18" s="2" t="s">
        <v>150</v>
      </c>
      <c r="AP18" s="2"/>
    </row>
    <row r="19" spans="1:42" ht="94.5" x14ac:dyDescent="0.25">
      <c r="A19" s="2">
        <v>2020</v>
      </c>
      <c r="B19" s="2">
        <v>2</v>
      </c>
      <c r="C19" s="2"/>
      <c r="D19" s="2"/>
      <c r="E19" s="2"/>
      <c r="F19" s="2" t="s">
        <v>41</v>
      </c>
      <c r="G19" s="13" t="s">
        <v>41</v>
      </c>
      <c r="H19" s="17" t="s">
        <v>236</v>
      </c>
      <c r="I19" s="17" t="s">
        <v>237</v>
      </c>
      <c r="J19" s="2" t="s">
        <v>42</v>
      </c>
      <c r="K19" s="2" t="s">
        <v>43</v>
      </c>
      <c r="L19" s="2" t="s">
        <v>151</v>
      </c>
      <c r="M19" s="12">
        <v>3473677.52</v>
      </c>
      <c r="N19" s="2" t="s">
        <v>152</v>
      </c>
      <c r="O19" s="3">
        <v>3473677.52</v>
      </c>
      <c r="P19" s="2"/>
      <c r="Q19" s="12"/>
      <c r="R19" s="2"/>
      <c r="S19" s="12"/>
      <c r="T19" s="2"/>
      <c r="U19" s="2"/>
      <c r="V19" s="4"/>
      <c r="W19" s="2" t="s">
        <v>46</v>
      </c>
      <c r="X19" s="2" t="s">
        <v>153</v>
      </c>
      <c r="Y19" s="2" t="s">
        <v>154</v>
      </c>
      <c r="Z19" s="2" t="s">
        <v>155</v>
      </c>
      <c r="AA19" s="13" t="s">
        <v>172</v>
      </c>
      <c r="AB19" s="8">
        <v>3381937.61</v>
      </c>
      <c r="AC19" s="2" t="s">
        <v>156</v>
      </c>
      <c r="AD19" s="2" t="s">
        <v>157</v>
      </c>
      <c r="AE19" s="2" t="s">
        <v>158</v>
      </c>
      <c r="AF19" s="14">
        <v>1</v>
      </c>
      <c r="AG19" s="3">
        <v>0</v>
      </c>
      <c r="AH19" s="5">
        <v>0</v>
      </c>
      <c r="AI19" s="2">
        <f>1100+2000</f>
        <v>3100</v>
      </c>
      <c r="AJ19" s="2" t="s">
        <v>70</v>
      </c>
      <c r="AK19" s="2"/>
      <c r="AL19" s="2"/>
      <c r="AM19" s="3"/>
      <c r="AN19" s="2"/>
      <c r="AO19" s="2"/>
      <c r="AP19" s="2"/>
    </row>
    <row r="20" spans="1:42" ht="78.75" x14ac:dyDescent="0.25">
      <c r="A20" s="2">
        <v>2020</v>
      </c>
      <c r="B20" s="2">
        <v>2</v>
      </c>
      <c r="C20" s="2"/>
      <c r="D20" s="2"/>
      <c r="E20" s="2"/>
      <c r="F20" s="2" t="s">
        <v>41</v>
      </c>
      <c r="G20" s="13" t="s">
        <v>41</v>
      </c>
      <c r="H20" s="17" t="s">
        <v>236</v>
      </c>
      <c r="I20" s="17" t="s">
        <v>237</v>
      </c>
      <c r="J20" s="2" t="s">
        <v>42</v>
      </c>
      <c r="K20" s="2" t="s">
        <v>85</v>
      </c>
      <c r="L20" s="2" t="s">
        <v>159</v>
      </c>
      <c r="M20" s="12">
        <v>5216959.84</v>
      </c>
      <c r="N20" s="2" t="s">
        <v>152</v>
      </c>
      <c r="O20" s="3">
        <f>M20</f>
        <v>5216959.84</v>
      </c>
      <c r="P20" s="2"/>
      <c r="Q20" s="12"/>
      <c r="R20" s="2"/>
      <c r="S20" s="12"/>
      <c r="T20" s="2"/>
      <c r="U20" s="2"/>
      <c r="V20" s="4"/>
      <c r="W20" s="2" t="s">
        <v>46</v>
      </c>
      <c r="X20" s="2" t="s">
        <v>153</v>
      </c>
      <c r="Y20" s="2" t="s">
        <v>160</v>
      </c>
      <c r="Z20" s="2" t="s">
        <v>161</v>
      </c>
      <c r="AA20" s="13" t="s">
        <v>173</v>
      </c>
      <c r="AB20" s="8">
        <v>5034101.79</v>
      </c>
      <c r="AC20" s="2" t="s">
        <v>156</v>
      </c>
      <c r="AD20" s="2" t="s">
        <v>157</v>
      </c>
      <c r="AE20" s="2" t="s">
        <v>162</v>
      </c>
      <c r="AF20" s="14">
        <v>0.1</v>
      </c>
      <c r="AG20" s="3"/>
      <c r="AH20" s="5">
        <v>0</v>
      </c>
      <c r="AI20" s="2">
        <f>1100+2000</f>
        <v>3100</v>
      </c>
      <c r="AJ20" s="2" t="s">
        <v>70</v>
      </c>
      <c r="AK20" s="2"/>
      <c r="AL20" s="2"/>
      <c r="AM20" s="3"/>
      <c r="AN20" s="2"/>
      <c r="AO20" s="2"/>
      <c r="AP20" s="2"/>
    </row>
    <row r="21" spans="1:42" ht="78.75" x14ac:dyDescent="0.25">
      <c r="A21" s="2">
        <v>2020</v>
      </c>
      <c r="B21" s="2">
        <v>2</v>
      </c>
      <c r="C21" s="2"/>
      <c r="D21" s="2"/>
      <c r="E21" s="2"/>
      <c r="F21" s="2" t="s">
        <v>41</v>
      </c>
      <c r="G21" s="13" t="s">
        <v>41</v>
      </c>
      <c r="H21" s="17" t="s">
        <v>238</v>
      </c>
      <c r="I21" s="17" t="s">
        <v>239</v>
      </c>
      <c r="J21" s="2" t="s">
        <v>42</v>
      </c>
      <c r="K21" s="2" t="s">
        <v>85</v>
      </c>
      <c r="L21" s="2" t="s">
        <v>163</v>
      </c>
      <c r="M21" s="12">
        <v>2956646.34</v>
      </c>
      <c r="N21" s="2" t="s">
        <v>152</v>
      </c>
      <c r="O21" s="12">
        <v>2956646.34</v>
      </c>
      <c r="P21" s="2"/>
      <c r="Q21" s="12"/>
      <c r="R21" s="2"/>
      <c r="S21" s="12"/>
      <c r="T21" s="2"/>
      <c r="U21" s="2"/>
      <c r="V21" s="4"/>
      <c r="W21" s="2" t="s">
        <v>46</v>
      </c>
      <c r="X21" s="2" t="s">
        <v>108</v>
      </c>
      <c r="Y21" s="2" t="s">
        <v>164</v>
      </c>
      <c r="Z21" s="2" t="s">
        <v>165</v>
      </c>
      <c r="AA21" s="13" t="s">
        <v>174</v>
      </c>
      <c r="AB21" s="8">
        <v>2900613.13</v>
      </c>
      <c r="AC21" s="2" t="s">
        <v>166</v>
      </c>
      <c r="AD21" s="2" t="s">
        <v>167</v>
      </c>
      <c r="AE21" s="2" t="s">
        <v>168</v>
      </c>
      <c r="AF21" s="14">
        <v>0.2</v>
      </c>
      <c r="AG21" s="3"/>
      <c r="AH21" s="5">
        <v>0</v>
      </c>
      <c r="AI21" s="2">
        <f>1100+2000</f>
        <v>3100</v>
      </c>
      <c r="AJ21" s="2" t="s">
        <v>70</v>
      </c>
      <c r="AK21" s="2"/>
      <c r="AL21" s="2"/>
      <c r="AM21" s="3"/>
      <c r="AN21" s="2"/>
      <c r="AO21" s="2"/>
      <c r="AP21" s="2"/>
    </row>
    <row r="22" spans="1:42" ht="78.75" x14ac:dyDescent="0.25">
      <c r="A22" s="2">
        <v>2020</v>
      </c>
      <c r="B22" s="2">
        <v>2</v>
      </c>
      <c r="C22" s="2"/>
      <c r="D22" s="2"/>
      <c r="E22" s="2"/>
      <c r="F22" s="2" t="s">
        <v>41</v>
      </c>
      <c r="G22" s="13" t="s">
        <v>41</v>
      </c>
      <c r="H22" s="17" t="s">
        <v>240</v>
      </c>
      <c r="I22" s="17" t="s">
        <v>241</v>
      </c>
      <c r="J22" s="2" t="s">
        <v>42</v>
      </c>
      <c r="K22" s="2" t="s">
        <v>85</v>
      </c>
      <c r="L22" s="2" t="s">
        <v>169</v>
      </c>
      <c r="M22" s="12">
        <v>2219224.4900000002</v>
      </c>
      <c r="N22" s="2" t="s">
        <v>152</v>
      </c>
      <c r="O22" s="3">
        <f>M22</f>
        <v>2219224.4900000002</v>
      </c>
      <c r="P22" s="2"/>
      <c r="Q22" s="12"/>
      <c r="R22" s="2"/>
      <c r="S22" s="12"/>
      <c r="T22" s="2"/>
      <c r="U22" s="2"/>
      <c r="V22" s="4"/>
      <c r="W22" s="2" t="s">
        <v>46</v>
      </c>
      <c r="X22" s="2" t="s">
        <v>108</v>
      </c>
      <c r="Y22" s="2" t="s">
        <v>170</v>
      </c>
      <c r="Z22" s="2" t="s">
        <v>171</v>
      </c>
      <c r="AA22" s="13" t="s">
        <v>175</v>
      </c>
      <c r="AB22" s="8">
        <v>2161080.81</v>
      </c>
      <c r="AC22" s="2" t="s">
        <v>166</v>
      </c>
      <c r="AD22" s="2" t="s">
        <v>167</v>
      </c>
      <c r="AE22" s="2" t="s">
        <v>168</v>
      </c>
      <c r="AF22" s="14">
        <v>0.1</v>
      </c>
      <c r="AG22" s="3"/>
      <c r="AH22" s="5">
        <v>0</v>
      </c>
      <c r="AI22" s="2">
        <f>1100+2000</f>
        <v>3100</v>
      </c>
      <c r="AJ22" s="2" t="s">
        <v>70</v>
      </c>
      <c r="AK22" s="2"/>
      <c r="AL22" s="2"/>
      <c r="AM22" s="3"/>
      <c r="AN22" s="2"/>
      <c r="AO22" s="2"/>
      <c r="AP22" s="2"/>
    </row>
    <row r="23" spans="1:42" ht="78.75" x14ac:dyDescent="0.25">
      <c r="A23" s="2">
        <v>2020</v>
      </c>
      <c r="B23" s="2">
        <v>2</v>
      </c>
      <c r="C23" s="2"/>
      <c r="D23" s="2"/>
      <c r="E23" s="2"/>
      <c r="F23" s="2" t="s">
        <v>41</v>
      </c>
      <c r="G23" s="13" t="s">
        <v>41</v>
      </c>
      <c r="H23" s="17" t="s">
        <v>242</v>
      </c>
      <c r="I23" s="17" t="s">
        <v>243</v>
      </c>
      <c r="J23" s="2" t="s">
        <v>42</v>
      </c>
      <c r="K23" s="2" t="s">
        <v>85</v>
      </c>
      <c r="L23" s="2" t="s">
        <v>176</v>
      </c>
      <c r="M23" s="12">
        <v>2012734.62</v>
      </c>
      <c r="N23" s="2" t="s">
        <v>152</v>
      </c>
      <c r="O23" s="12">
        <v>2012734.62</v>
      </c>
      <c r="P23" s="2"/>
      <c r="Q23" s="12"/>
      <c r="R23" s="2"/>
      <c r="S23" s="12"/>
      <c r="T23" s="2"/>
      <c r="U23" s="2"/>
      <c r="V23" s="4"/>
      <c r="W23" s="2" t="s">
        <v>46</v>
      </c>
      <c r="X23" s="2" t="s">
        <v>108</v>
      </c>
      <c r="Y23" s="2" t="s">
        <v>177</v>
      </c>
      <c r="Z23" s="2" t="s">
        <v>177</v>
      </c>
      <c r="AA23" s="13" t="s">
        <v>178</v>
      </c>
      <c r="AB23" s="8">
        <v>1952010.76</v>
      </c>
      <c r="AC23" s="2" t="s">
        <v>166</v>
      </c>
      <c r="AD23" s="2" t="s">
        <v>167</v>
      </c>
      <c r="AE23" s="2" t="s">
        <v>168</v>
      </c>
      <c r="AF23" s="14">
        <v>0.05</v>
      </c>
      <c r="AG23" s="3"/>
      <c r="AH23" s="5">
        <v>0</v>
      </c>
      <c r="AI23" s="2">
        <v>3100</v>
      </c>
      <c r="AJ23" s="2" t="s">
        <v>70</v>
      </c>
      <c r="AK23" s="2"/>
      <c r="AL23" s="2"/>
      <c r="AM23" s="3"/>
      <c r="AN23" s="2"/>
      <c r="AO23" s="2"/>
      <c r="AP23" s="2"/>
    </row>
    <row r="24" spans="1:42" ht="78.75" x14ac:dyDescent="0.25">
      <c r="A24" s="2">
        <v>2020</v>
      </c>
      <c r="B24" s="2">
        <v>2</v>
      </c>
      <c r="C24" s="2"/>
      <c r="D24" s="2"/>
      <c r="E24" s="2"/>
      <c r="F24" s="2" t="s">
        <v>41</v>
      </c>
      <c r="G24" s="13" t="s">
        <v>41</v>
      </c>
      <c r="H24" s="17" t="s">
        <v>244</v>
      </c>
      <c r="I24" s="17" t="s">
        <v>245</v>
      </c>
      <c r="J24" s="2" t="s">
        <v>42</v>
      </c>
      <c r="K24" s="2" t="s">
        <v>85</v>
      </c>
      <c r="L24" s="2" t="s">
        <v>179</v>
      </c>
      <c r="M24" s="12">
        <v>1661630.77</v>
      </c>
      <c r="N24" s="2" t="s">
        <v>152</v>
      </c>
      <c r="O24" s="12">
        <v>1661630.77</v>
      </c>
      <c r="P24" s="2"/>
      <c r="Q24" s="12"/>
      <c r="R24" s="2"/>
      <c r="S24" s="12"/>
      <c r="T24" s="2"/>
      <c r="U24" s="2"/>
      <c r="V24" s="4"/>
      <c r="W24" s="2" t="s">
        <v>46</v>
      </c>
      <c r="X24" s="2" t="s">
        <v>108</v>
      </c>
      <c r="Y24" s="2" t="s">
        <v>180</v>
      </c>
      <c r="Z24" s="2" t="s">
        <v>181</v>
      </c>
      <c r="AA24" s="13" t="s">
        <v>182</v>
      </c>
      <c r="AB24" s="8">
        <v>1621585.47</v>
      </c>
      <c r="AC24" s="2" t="s">
        <v>166</v>
      </c>
      <c r="AD24" s="2" t="s">
        <v>167</v>
      </c>
      <c r="AE24" s="2" t="s">
        <v>168</v>
      </c>
      <c r="AF24" s="14">
        <v>0.2</v>
      </c>
      <c r="AG24" s="3"/>
      <c r="AH24" s="5">
        <v>0</v>
      </c>
      <c r="AI24" s="2">
        <v>3100</v>
      </c>
      <c r="AJ24" s="2" t="s">
        <v>70</v>
      </c>
      <c r="AK24" s="2"/>
      <c r="AL24" s="2"/>
      <c r="AM24" s="3"/>
      <c r="AN24" s="2"/>
      <c r="AO24" s="2"/>
      <c r="AP24" s="2"/>
    </row>
    <row r="25" spans="1:42" ht="63" x14ac:dyDescent="0.25">
      <c r="A25" s="2">
        <v>2020</v>
      </c>
      <c r="B25" s="2">
        <v>2</v>
      </c>
      <c r="C25" s="2"/>
      <c r="D25" s="2"/>
      <c r="E25" s="2"/>
      <c r="F25" s="2" t="s">
        <v>41</v>
      </c>
      <c r="G25" s="13" t="s">
        <v>247</v>
      </c>
      <c r="H25" s="17" t="s">
        <v>246</v>
      </c>
      <c r="I25" s="17" t="s">
        <v>250</v>
      </c>
      <c r="J25" s="2" t="s">
        <v>42</v>
      </c>
      <c r="K25" s="2" t="s">
        <v>43</v>
      </c>
      <c r="L25" s="2" t="s">
        <v>183</v>
      </c>
      <c r="M25" s="12">
        <v>719174.85</v>
      </c>
      <c r="N25" s="2"/>
      <c r="O25" s="3"/>
      <c r="P25" s="2"/>
      <c r="Q25" s="12"/>
      <c r="R25" s="2" t="s">
        <v>107</v>
      </c>
      <c r="S25" s="12">
        <v>719174.85</v>
      </c>
      <c r="T25" s="2"/>
      <c r="U25" s="2"/>
      <c r="V25" s="4"/>
      <c r="W25" s="2" t="s">
        <v>46</v>
      </c>
      <c r="X25" s="2" t="s">
        <v>47</v>
      </c>
      <c r="Y25" s="2" t="s">
        <v>184</v>
      </c>
      <c r="Z25" s="2" t="s">
        <v>185</v>
      </c>
      <c r="AA25" s="13" t="s">
        <v>186</v>
      </c>
      <c r="AB25" s="8">
        <v>715575.56</v>
      </c>
      <c r="AC25" s="2" t="s">
        <v>187</v>
      </c>
      <c r="AD25" s="2" t="s">
        <v>188</v>
      </c>
      <c r="AE25" s="2" t="s">
        <v>71</v>
      </c>
      <c r="AF25" s="14">
        <v>1</v>
      </c>
      <c r="AG25" s="3">
        <v>715575.56</v>
      </c>
      <c r="AH25" s="5">
        <v>1</v>
      </c>
      <c r="AI25" s="2">
        <v>3500</v>
      </c>
      <c r="AJ25" s="2" t="s">
        <v>149</v>
      </c>
      <c r="AK25" s="2"/>
      <c r="AL25" s="2"/>
      <c r="AM25" s="3"/>
      <c r="AN25" s="2"/>
      <c r="AO25" s="2" t="s">
        <v>189</v>
      </c>
      <c r="AP25" s="2"/>
    </row>
    <row r="26" spans="1:42" ht="47.25" x14ac:dyDescent="0.25">
      <c r="A26" s="2">
        <v>2020</v>
      </c>
      <c r="B26" s="2">
        <v>2</v>
      </c>
      <c r="C26" s="2"/>
      <c r="D26" s="2"/>
      <c r="E26" s="2"/>
      <c r="F26" s="2" t="s">
        <v>41</v>
      </c>
      <c r="G26" s="13" t="s">
        <v>248</v>
      </c>
      <c r="H26" s="17" t="s">
        <v>253</v>
      </c>
      <c r="I26" s="17" t="s">
        <v>254</v>
      </c>
      <c r="J26" s="2" t="s">
        <v>42</v>
      </c>
      <c r="K26" s="2" t="s">
        <v>43</v>
      </c>
      <c r="L26" s="2" t="s">
        <v>190</v>
      </c>
      <c r="M26" s="12">
        <v>199723.38</v>
      </c>
      <c r="N26" s="2"/>
      <c r="O26" s="3"/>
      <c r="P26" s="2"/>
      <c r="Q26" s="12"/>
      <c r="R26" s="2" t="s">
        <v>107</v>
      </c>
      <c r="S26" s="12">
        <v>199723.38</v>
      </c>
      <c r="T26" s="2"/>
      <c r="U26" s="2"/>
      <c r="V26" s="4"/>
      <c r="W26" s="2" t="s">
        <v>46</v>
      </c>
      <c r="X26" s="2" t="s">
        <v>47</v>
      </c>
      <c r="Y26" s="2" t="s">
        <v>112</v>
      </c>
      <c r="Z26" s="2" t="s">
        <v>112</v>
      </c>
      <c r="AA26" s="13" t="s">
        <v>191</v>
      </c>
      <c r="AB26" s="8">
        <v>197273.89</v>
      </c>
      <c r="AC26" s="2" t="s">
        <v>192</v>
      </c>
      <c r="AD26" s="2" t="s">
        <v>193</v>
      </c>
      <c r="AE26" s="2" t="s">
        <v>194</v>
      </c>
      <c r="AF26" s="14">
        <v>1</v>
      </c>
      <c r="AG26" s="3">
        <v>197273.89</v>
      </c>
      <c r="AH26" s="5">
        <v>1</v>
      </c>
      <c r="AI26" s="2">
        <v>5200</v>
      </c>
      <c r="AJ26" s="2" t="s">
        <v>149</v>
      </c>
      <c r="AK26" s="2"/>
      <c r="AL26" s="2"/>
      <c r="AM26" s="3"/>
      <c r="AN26" s="2"/>
      <c r="AO26" s="2" t="s">
        <v>195</v>
      </c>
      <c r="AP26" s="2"/>
    </row>
    <row r="27" spans="1:42" ht="47.25" x14ac:dyDescent="0.25">
      <c r="A27" s="2">
        <v>2020</v>
      </c>
      <c r="B27" s="2">
        <v>2</v>
      </c>
      <c r="C27" s="2"/>
      <c r="D27" s="2"/>
      <c r="E27" s="2"/>
      <c r="F27" s="2" t="s">
        <v>41</v>
      </c>
      <c r="G27" s="13" t="s">
        <v>249</v>
      </c>
      <c r="H27" s="17" t="s">
        <v>255</v>
      </c>
      <c r="I27" s="17" t="s">
        <v>256</v>
      </c>
      <c r="J27" s="2" t="s">
        <v>42</v>
      </c>
      <c r="K27" s="2" t="s">
        <v>43</v>
      </c>
      <c r="L27" s="2" t="s">
        <v>196</v>
      </c>
      <c r="M27" s="12">
        <v>539158.88</v>
      </c>
      <c r="N27" s="2"/>
      <c r="O27" s="3"/>
      <c r="P27" s="2"/>
      <c r="Q27" s="12"/>
      <c r="R27" s="2" t="s">
        <v>107</v>
      </c>
      <c r="S27" s="12">
        <v>539158.88</v>
      </c>
      <c r="T27" s="2"/>
      <c r="U27" s="2"/>
      <c r="V27" s="4"/>
      <c r="W27" s="2" t="s">
        <v>46</v>
      </c>
      <c r="X27" s="2" t="s">
        <v>47</v>
      </c>
      <c r="Y27" s="2" t="s">
        <v>112</v>
      </c>
      <c r="Z27" s="2" t="s">
        <v>112</v>
      </c>
      <c r="AA27" s="13" t="s">
        <v>197</v>
      </c>
      <c r="AB27" s="8">
        <v>537584.54</v>
      </c>
      <c r="AC27" s="2" t="s">
        <v>192</v>
      </c>
      <c r="AD27" s="2" t="s">
        <v>193</v>
      </c>
      <c r="AE27" s="2" t="s">
        <v>198</v>
      </c>
      <c r="AF27" s="14">
        <v>1</v>
      </c>
      <c r="AG27" s="3">
        <v>537584.54</v>
      </c>
      <c r="AH27" s="5">
        <v>1</v>
      </c>
      <c r="AI27" s="2">
        <v>550</v>
      </c>
      <c r="AJ27" s="2" t="s">
        <v>149</v>
      </c>
      <c r="AK27" s="2"/>
      <c r="AL27" s="2"/>
      <c r="AM27" s="3"/>
      <c r="AN27" s="2"/>
      <c r="AO27" s="2" t="s">
        <v>195</v>
      </c>
      <c r="AP27" s="2"/>
    </row>
    <row r="28" spans="1:42" ht="78.75" x14ac:dyDescent="0.25">
      <c r="A28" s="2">
        <v>2020</v>
      </c>
      <c r="B28" s="2">
        <v>2</v>
      </c>
      <c r="C28" s="2"/>
      <c r="D28" s="2"/>
      <c r="E28" s="2"/>
      <c r="F28" s="2" t="s">
        <v>41</v>
      </c>
      <c r="G28" s="13" t="s">
        <v>251</v>
      </c>
      <c r="H28" s="17" t="s">
        <v>267</v>
      </c>
      <c r="I28" s="17" t="s">
        <v>268</v>
      </c>
      <c r="J28" s="2" t="s">
        <v>42</v>
      </c>
      <c r="K28" s="2" t="s">
        <v>85</v>
      </c>
      <c r="L28" s="2" t="s">
        <v>199</v>
      </c>
      <c r="M28" s="12">
        <v>13723958.75</v>
      </c>
      <c r="N28" s="2"/>
      <c r="O28" s="3"/>
      <c r="P28" s="2"/>
      <c r="Q28" s="12"/>
      <c r="R28" s="2" t="s">
        <v>107</v>
      </c>
      <c r="S28" s="12">
        <v>13723958.75</v>
      </c>
      <c r="T28" s="2"/>
      <c r="U28" s="2"/>
      <c r="V28" s="4"/>
      <c r="W28" s="2" t="s">
        <v>46</v>
      </c>
      <c r="X28" s="2" t="s">
        <v>153</v>
      </c>
      <c r="Y28" s="2" t="s">
        <v>144</v>
      </c>
      <c r="Z28" s="2" t="s">
        <v>144</v>
      </c>
      <c r="AA28" s="13" t="s">
        <v>200</v>
      </c>
      <c r="AB28" s="8">
        <v>13312816.15</v>
      </c>
      <c r="AC28" s="2" t="s">
        <v>201</v>
      </c>
      <c r="AD28" s="2" t="s">
        <v>157</v>
      </c>
      <c r="AE28" s="2" t="s">
        <v>202</v>
      </c>
      <c r="AF28" s="14">
        <v>0.1</v>
      </c>
      <c r="AG28" s="3"/>
      <c r="AH28" s="5">
        <v>0.35</v>
      </c>
      <c r="AI28" s="2">
        <v>3100</v>
      </c>
      <c r="AJ28" s="2" t="s">
        <v>70</v>
      </c>
      <c r="AK28" s="2"/>
      <c r="AL28" s="2"/>
      <c r="AM28" s="3"/>
      <c r="AN28" s="2"/>
      <c r="AO28" s="2"/>
      <c r="AP28" s="2"/>
    </row>
    <row r="29" spans="1:42" ht="94.5" x14ac:dyDescent="0.25">
      <c r="A29" s="2">
        <v>2020</v>
      </c>
      <c r="B29" s="2">
        <v>2</v>
      </c>
      <c r="C29" s="2"/>
      <c r="D29" s="2"/>
      <c r="E29" s="2"/>
      <c r="F29" s="2" t="s">
        <v>41</v>
      </c>
      <c r="G29" s="13" t="s">
        <v>257</v>
      </c>
      <c r="H29" s="17" t="s">
        <v>258</v>
      </c>
      <c r="I29" s="17" t="s">
        <v>259</v>
      </c>
      <c r="J29" s="2" t="s">
        <v>42</v>
      </c>
      <c r="K29" s="2" t="s">
        <v>85</v>
      </c>
      <c r="L29" s="2" t="s">
        <v>203</v>
      </c>
      <c r="M29" s="12">
        <v>13554439.689999999</v>
      </c>
      <c r="N29" s="2"/>
      <c r="O29" s="3"/>
      <c r="P29" s="2"/>
      <c r="Q29" s="12"/>
      <c r="R29" s="2" t="s">
        <v>107</v>
      </c>
      <c r="S29" s="12">
        <v>13554439.689999999</v>
      </c>
      <c r="T29" s="2"/>
      <c r="U29" s="2"/>
      <c r="V29" s="4"/>
      <c r="W29" s="2" t="s">
        <v>46</v>
      </c>
      <c r="X29" s="2" t="s">
        <v>153</v>
      </c>
      <c r="Y29" s="2" t="s">
        <v>204</v>
      </c>
      <c r="Z29" s="2" t="s">
        <v>205</v>
      </c>
      <c r="AA29" s="13" t="s">
        <v>206</v>
      </c>
      <c r="AB29" s="8">
        <v>13217608.77</v>
      </c>
      <c r="AC29" s="2" t="s">
        <v>201</v>
      </c>
      <c r="AD29" s="2" t="s">
        <v>157</v>
      </c>
      <c r="AE29" s="2" t="s">
        <v>202</v>
      </c>
      <c r="AF29" s="14">
        <v>0.2</v>
      </c>
      <c r="AG29" s="3"/>
      <c r="AH29" s="5">
        <v>0.35</v>
      </c>
      <c r="AI29" s="2">
        <v>3100</v>
      </c>
      <c r="AJ29" s="2" t="s">
        <v>70</v>
      </c>
      <c r="AK29" s="2"/>
      <c r="AL29" s="2"/>
      <c r="AM29" s="3"/>
      <c r="AN29" s="2"/>
      <c r="AO29" s="2"/>
      <c r="AP29" s="2"/>
    </row>
    <row r="30" spans="1:42" ht="78.75" x14ac:dyDescent="0.25">
      <c r="A30" s="2">
        <v>2020</v>
      </c>
      <c r="B30" s="2">
        <v>2</v>
      </c>
      <c r="C30" s="2"/>
      <c r="D30" s="2"/>
      <c r="E30" s="2"/>
      <c r="F30" s="2" t="s">
        <v>41</v>
      </c>
      <c r="G30" s="13" t="s">
        <v>252</v>
      </c>
      <c r="H30" s="17" t="s">
        <v>260</v>
      </c>
      <c r="I30" s="17" t="s">
        <v>261</v>
      </c>
      <c r="J30" s="2" t="s">
        <v>42</v>
      </c>
      <c r="K30" s="2" t="s">
        <v>85</v>
      </c>
      <c r="L30" s="2" t="s">
        <v>207</v>
      </c>
      <c r="M30" s="12">
        <v>4788332.66</v>
      </c>
      <c r="N30" s="2"/>
      <c r="O30" s="3"/>
      <c r="P30" s="2"/>
      <c r="Q30" s="12"/>
      <c r="R30" s="2" t="s">
        <v>107</v>
      </c>
      <c r="S30" s="12">
        <v>4788332.66</v>
      </c>
      <c r="T30" s="2"/>
      <c r="U30" s="2"/>
      <c r="V30" s="4"/>
      <c r="W30" s="2" t="s">
        <v>46</v>
      </c>
      <c r="X30" s="2" t="s">
        <v>153</v>
      </c>
      <c r="Y30" s="2" t="s">
        <v>208</v>
      </c>
      <c r="Z30" s="2" t="s">
        <v>110</v>
      </c>
      <c r="AA30" s="13" t="s">
        <v>209</v>
      </c>
      <c r="AB30" s="8">
        <v>4635190.32</v>
      </c>
      <c r="AC30" s="2" t="s">
        <v>201</v>
      </c>
      <c r="AD30" s="2" t="s">
        <v>157</v>
      </c>
      <c r="AE30" s="2" t="s">
        <v>210</v>
      </c>
      <c r="AF30" s="14">
        <v>0.3</v>
      </c>
      <c r="AG30" s="3"/>
      <c r="AH30" s="5">
        <v>0.35</v>
      </c>
      <c r="AI30" s="2">
        <v>3100</v>
      </c>
      <c r="AJ30" s="2" t="s">
        <v>70</v>
      </c>
      <c r="AK30" s="2"/>
      <c r="AL30" s="2"/>
      <c r="AM30" s="3"/>
      <c r="AN30" s="2"/>
      <c r="AO30" s="2"/>
      <c r="AP30" s="2"/>
    </row>
    <row r="31" spans="1:42" ht="78.75" x14ac:dyDescent="0.25">
      <c r="A31" s="2">
        <v>2020</v>
      </c>
      <c r="B31" s="2">
        <v>2</v>
      </c>
      <c r="C31" s="2"/>
      <c r="D31" s="2"/>
      <c r="E31" s="2"/>
      <c r="F31" s="2" t="s">
        <v>41</v>
      </c>
      <c r="G31" s="13" t="s">
        <v>262</v>
      </c>
      <c r="H31" s="17" t="s">
        <v>265</v>
      </c>
      <c r="I31" s="17" t="s">
        <v>266</v>
      </c>
      <c r="J31" s="2" t="s">
        <v>42</v>
      </c>
      <c r="K31" s="2" t="s">
        <v>85</v>
      </c>
      <c r="L31" s="2" t="s">
        <v>211</v>
      </c>
      <c r="M31" s="12">
        <v>4639079.26</v>
      </c>
      <c r="N31" s="2"/>
      <c r="O31" s="3"/>
      <c r="P31" s="2"/>
      <c r="Q31" s="12"/>
      <c r="R31" s="2" t="s">
        <v>107</v>
      </c>
      <c r="S31" s="12">
        <v>4639079.26</v>
      </c>
      <c r="T31" s="2"/>
      <c r="U31" s="2"/>
      <c r="V31" s="4"/>
      <c r="W31" s="2" t="s">
        <v>46</v>
      </c>
      <c r="X31" s="2" t="s">
        <v>153</v>
      </c>
      <c r="Y31" s="2" t="s">
        <v>160</v>
      </c>
      <c r="Z31" s="2" t="s">
        <v>161</v>
      </c>
      <c r="AA31" s="13" t="s">
        <v>212</v>
      </c>
      <c r="AB31" s="8">
        <v>4476716.2699999996</v>
      </c>
      <c r="AC31" s="2" t="s">
        <v>201</v>
      </c>
      <c r="AD31" s="2" t="s">
        <v>157</v>
      </c>
      <c r="AE31" s="2" t="s">
        <v>210</v>
      </c>
      <c r="AF31" s="14">
        <v>0.15</v>
      </c>
      <c r="AG31" s="3"/>
      <c r="AH31" s="5">
        <v>0.35</v>
      </c>
      <c r="AI31" s="2">
        <v>3100</v>
      </c>
      <c r="AJ31" s="2" t="s">
        <v>70</v>
      </c>
      <c r="AK31" s="2"/>
      <c r="AL31" s="2"/>
      <c r="AM31" s="3"/>
      <c r="AN31" s="2"/>
      <c r="AO31" s="2"/>
      <c r="AP31" s="2"/>
    </row>
    <row r="32" spans="1:42" ht="47.25" x14ac:dyDescent="0.25">
      <c r="A32" s="2">
        <v>2020</v>
      </c>
      <c r="B32" s="2">
        <v>2</v>
      </c>
      <c r="C32" s="2"/>
      <c r="D32" s="2"/>
      <c r="E32" s="2"/>
      <c r="F32" s="2" t="s">
        <v>41</v>
      </c>
      <c r="G32" s="13" t="s">
        <v>87</v>
      </c>
      <c r="H32" s="17" t="s">
        <v>263</v>
      </c>
      <c r="I32" s="17" t="s">
        <v>264</v>
      </c>
      <c r="J32" s="2" t="s">
        <v>42</v>
      </c>
      <c r="K32" s="2" t="s">
        <v>43</v>
      </c>
      <c r="L32" s="2" t="s">
        <v>213</v>
      </c>
      <c r="M32" s="12">
        <v>1074081.57</v>
      </c>
      <c r="N32" s="2"/>
      <c r="O32" s="3"/>
      <c r="P32" s="2"/>
      <c r="Q32" s="12"/>
      <c r="R32" s="2" t="s">
        <v>107</v>
      </c>
      <c r="S32" s="12">
        <v>1074081.57</v>
      </c>
      <c r="T32" s="2"/>
      <c r="U32" s="2"/>
      <c r="V32" s="4"/>
      <c r="W32" s="2" t="s">
        <v>46</v>
      </c>
      <c r="X32" s="2" t="s">
        <v>47</v>
      </c>
      <c r="Y32" s="2" t="s">
        <v>214</v>
      </c>
      <c r="Z32" s="2" t="s">
        <v>215</v>
      </c>
      <c r="AA32" s="13" t="s">
        <v>216</v>
      </c>
      <c r="AB32" s="8">
        <v>1064270.6499999999</v>
      </c>
      <c r="AC32" s="2" t="s">
        <v>217</v>
      </c>
      <c r="AD32" s="2" t="s">
        <v>218</v>
      </c>
      <c r="AE32" s="2" t="s">
        <v>219</v>
      </c>
      <c r="AF32" s="14">
        <v>1</v>
      </c>
      <c r="AG32" s="3">
        <v>1064270.6499999999</v>
      </c>
      <c r="AH32" s="5">
        <v>1</v>
      </c>
      <c r="AI32" s="2">
        <v>550</v>
      </c>
      <c r="AJ32" s="2" t="s">
        <v>149</v>
      </c>
      <c r="AK32" s="2"/>
      <c r="AL32" s="2"/>
      <c r="AM32" s="3"/>
      <c r="AN32" s="2"/>
      <c r="AO32" s="2" t="s">
        <v>220</v>
      </c>
      <c r="AP32" s="2"/>
    </row>
  </sheetData>
  <mergeCells count="2">
    <mergeCell ref="A1:AP1"/>
    <mergeCell ref="A2:AP2"/>
  </mergeCells>
  <pageMargins left="0.70866141732283472" right="0.70866141732283472" top="0.74803149606299213" bottom="0.74803149606299213" header="0.31496062992125984" footer="0.31496062992125984"/>
  <pageSetup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COMUN</cp:lastModifiedBy>
  <cp:lastPrinted>2020-07-23T15:18:00Z</cp:lastPrinted>
  <dcterms:created xsi:type="dcterms:W3CDTF">2018-08-08T18:15:52Z</dcterms:created>
  <dcterms:modified xsi:type="dcterms:W3CDTF">2020-10-27T19:37:45Z</dcterms:modified>
</cp:coreProperties>
</file>