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G MOISES VERDUGO\REPORTE DE INVERSION EN OBRA PUBLICA\2019\"/>
    </mc:Choice>
  </mc:AlternateContent>
  <bookViews>
    <workbookView xWindow="0" yWindow="0" windowWidth="24000" windowHeight="9465"/>
  </bookViews>
  <sheets>
    <sheet name="Hoja1" sheetId="1" r:id="rId1"/>
  </sheets>
  <definedNames>
    <definedName name="_xlnm.Print_Area" localSheetId="0">Hoja1!$A$1:$AP$40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1" l="1"/>
  <c r="AH9" i="1" s="1"/>
  <c r="AG16" i="1"/>
  <c r="AH14" i="1"/>
  <c r="AG13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24" i="1"/>
  <c r="AO6" i="1"/>
  <c r="AH4" i="1"/>
  <c r="AH5" i="1"/>
  <c r="AH6" i="1"/>
  <c r="AH7" i="1"/>
  <c r="AH8" i="1"/>
  <c r="AH10" i="1"/>
  <c r="AH11" i="1"/>
  <c r="AH13" i="1"/>
  <c r="AH12" i="1"/>
  <c r="AH15" i="1"/>
  <c r="AH16" i="1"/>
  <c r="AH17" i="1"/>
  <c r="AH18" i="1"/>
  <c r="AH19" i="1"/>
  <c r="AH20" i="1"/>
  <c r="AH21" i="1"/>
  <c r="AH22" i="1"/>
  <c r="AG23" i="1"/>
  <c r="AH23" i="1" s="1"/>
  <c r="M23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24" i="1"/>
  <c r="M40" i="1" l="1"/>
  <c r="AI35" i="1"/>
  <c r="M35" i="1"/>
  <c r="AI34" i="1"/>
  <c r="M34" i="1"/>
  <c r="AI33" i="1"/>
  <c r="M33" i="1"/>
  <c r="AI32" i="1"/>
  <c r="M32" i="1"/>
  <c r="AI31" i="1"/>
  <c r="M31" i="1"/>
  <c r="AI30" i="1"/>
  <c r="M30" i="1"/>
  <c r="AI29" i="1"/>
  <c r="M29" i="1"/>
  <c r="AI28" i="1"/>
  <c r="M28" i="1"/>
  <c r="AI27" i="1"/>
  <c r="M27" i="1"/>
  <c r="AI26" i="1"/>
  <c r="M26" i="1"/>
  <c r="AI25" i="1"/>
  <c r="M25" i="1"/>
  <c r="AI24" i="1"/>
  <c r="M24" i="1"/>
  <c r="M4" i="1" l="1"/>
  <c r="M6" i="1" l="1"/>
  <c r="M16" i="1" l="1"/>
  <c r="M17" i="1"/>
  <c r="M18" i="1"/>
  <c r="M19" i="1"/>
  <c r="M20" i="1"/>
  <c r="M21" i="1"/>
  <c r="M22" i="1"/>
  <c r="M15" i="1" l="1"/>
  <c r="M5" i="1" l="1"/>
  <c r="M8" i="1"/>
  <c r="M9" i="1"/>
  <c r="M10" i="1"/>
  <c r="M13" i="1"/>
  <c r="M11" i="1"/>
  <c r="M12" i="1"/>
  <c r="M14" i="1"/>
  <c r="M7" i="1"/>
</calcChain>
</file>

<file path=xl/sharedStrings.xml><?xml version="1.0" encoding="utf-8"?>
<sst xmlns="http://schemas.openxmlformats.org/spreadsheetml/2006/main" count="679" uniqueCount="289">
  <si>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</si>
  <si>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</si>
  <si>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</si>
  <si>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</si>
  <si>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</si>
  <si>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</si>
  <si>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</si>
  <si>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</si>
  <si>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</si>
  <si>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</si>
  <si>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</si>
  <si>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</si>
  <si>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</si>
  <si>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</si>
  <si>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</si>
  <si>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</si>
  <si>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</si>
  <si>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</si>
  <si>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</si>
  <si>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</si>
  <si>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</si>
  <si>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</si>
  <si>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</si>
  <si>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</si>
  <si>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</si>
  <si>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</si>
  <si>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</si>
  <si>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</si>
  <si>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</si>
  <si>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</si>
  <si>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</si>
  <si>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</si>
  <si>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</si>
  <si>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</si>
  <si>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</si>
  <si>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</si>
  <si>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</si>
  <si>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</si>
  <si>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</si>
  <si>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</si>
  <si>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</si>
  <si>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>GUASAVE</t>
  </si>
  <si>
    <t>INFRAESTRUCTURA URBANA</t>
  </si>
  <si>
    <t>REHABILITACION</t>
  </si>
  <si>
    <t>CONSTRUCCION</t>
  </si>
  <si>
    <t>LONGITUD</t>
  </si>
  <si>
    <t>LATITUD</t>
  </si>
  <si>
    <t>POR CONTRATO</t>
  </si>
  <si>
    <t>ADJUDICACION DIRECTA</t>
  </si>
  <si>
    <t>SAN NARCISO</t>
  </si>
  <si>
    <t>EL TAJITO</t>
  </si>
  <si>
    <t>MARIA ELENA CARAVANTES BUELNA</t>
  </si>
  <si>
    <t>PALOS VERDES</t>
  </si>
  <si>
    <t xml:space="preserve">25.661339, </t>
  </si>
  <si>
    <t>DEPORTE</t>
  </si>
  <si>
    <t>MEJORAMIENTO FIRMES EN CASA EJIDAL SAN NARCISO, MUNICIPIO DE GUASAVE, ESTADO DE SINALOA.</t>
  </si>
  <si>
    <t>CONSTRUCCION DE CERCA PERIMETRAL EN CASA EJIDAL DE LAS AGUAMITAS, MUNICIPIO DE GUASAVE, ESTADO DE SINALOA.</t>
  </si>
  <si>
    <t>CONSTRUCCION DE AULA PARA SISTEMA COMPUTACIONAL EN CASA EJIDAL DE EMILIANO ZAPATA, MUNICIPIO DE GUASAVE, ESTADO DE SINALOA.</t>
  </si>
  <si>
    <t>CONSTRUCCION DE CANCHA DE USOS MULTIPLES EN LA LOCALIDAD EL CAMPITO AMPLIACION LA CHUPARROSA, MUNICIPIO DE GUASAVE, ESTADO DE SINALOA.</t>
  </si>
  <si>
    <t>REHABILITACION DE CANCHA DE USOS MULTIPLES EN LA LOCALIDAD DE TAMAZULA, MUNICIPIO DE GUASAVE, ESTADO DE SINALOA.</t>
  </si>
  <si>
    <t>REHABILITACION DE COMISARIA DE LEYVA SOLANO, MUNICIPIO DE GUASAVE, ESTADO DE SINALOA.</t>
  </si>
  <si>
    <t>MEJORAMIENTO DE CASA EJIDAL EN LA COMUNIDAD DE PALOS VERDES, MUNICIPIO DE GUASAVE, ESTADO DE SINALOA.</t>
  </si>
  <si>
    <t>CONSTRUCCION DE ANDADOR CON BANQUETAS DE 10 CMS EN EL INTERIOR Y EXTERIOR DE PLAZUELA DE LA COMUNIDAD DE EL TAJITO, MUNICIPIO DE GUASAVE, ESTADO DE SINALOA.</t>
  </si>
  <si>
    <t xml:space="preserve">25.440209, </t>
  </si>
  <si>
    <t xml:space="preserve">25.648309, </t>
  </si>
  <si>
    <t xml:space="preserve">25.490991, </t>
  </si>
  <si>
    <t xml:space="preserve">25.531645, </t>
  </si>
  <si>
    <t xml:space="preserve">25.379512, </t>
  </si>
  <si>
    <t xml:space="preserve">25.446395, </t>
  </si>
  <si>
    <t xml:space="preserve">25.664876, </t>
  </si>
  <si>
    <t>LAS AGUAMITAS</t>
  </si>
  <si>
    <t>EMILIANO ZAPATA</t>
  </si>
  <si>
    <t>EL CAMPITO AMPLIACION LA CHUPARROSA</t>
  </si>
  <si>
    <t>TAMAZULA</t>
  </si>
  <si>
    <t>GABRIEL LEYVA SOLANO</t>
  </si>
  <si>
    <t>PREDIAL RUSTICO 2019</t>
  </si>
  <si>
    <t>INVITACION A CUANDO MENOS 3 PERSONAS</t>
  </si>
  <si>
    <t>MAYLI JANETH LOPEZ ESPINOZA</t>
  </si>
  <si>
    <t>CONSTRUCTORA LOS LICHIS, S.A. DE C.V.</t>
  </si>
  <si>
    <t>INGENIERIA INTEGRAL DE CONSTRUCCION DE SINALOA, S.A. DE C.V.</t>
  </si>
  <si>
    <t>CONSTRUCCIONES JEANAI, S.A. DE C.V.</t>
  </si>
  <si>
    <t>C. JOSE ANTONIO OJEDA CASTRO</t>
  </si>
  <si>
    <t>C. FRANCISCO JAVIER LANDEROS ROSALES</t>
  </si>
  <si>
    <t>C. JOAQUIN EVERTO ATONDO LOPEZ</t>
  </si>
  <si>
    <t>PR/2019 MGU001 PU</t>
  </si>
  <si>
    <t>PR/2019 MGU002 PU</t>
  </si>
  <si>
    <t>PR/2019 MGU003 PU</t>
  </si>
  <si>
    <t>PR/2019 MGU004 PU</t>
  </si>
  <si>
    <t>PR/2019 MGU005 PU</t>
  </si>
  <si>
    <t>14 DE MAYO DE 2019</t>
  </si>
  <si>
    <t>11 DE JUNIO DE 2019</t>
  </si>
  <si>
    <t>03 DE JUNIO DE 2019</t>
  </si>
  <si>
    <t>24 DE JUNIO DE 2019</t>
  </si>
  <si>
    <t>20 DE MAYO DE 2019</t>
  </si>
  <si>
    <t>17 DE JUNIO DE 2019</t>
  </si>
  <si>
    <t>10 DE JUNIO DE 2019</t>
  </si>
  <si>
    <t>01 DE JULIO DE 2019</t>
  </si>
  <si>
    <t>18 DE JULIO DE 2019</t>
  </si>
  <si>
    <t>04 DE JULIO DE 2019</t>
  </si>
  <si>
    <t>11 DE SEPTIEMBRE DE 2019</t>
  </si>
  <si>
    <t>24 DE JULIO DE 2019</t>
  </si>
  <si>
    <t>29 DE AGOSTO DE 2019</t>
  </si>
  <si>
    <t>TERMINADA</t>
  </si>
  <si>
    <t>EN PROCESO</t>
  </si>
  <si>
    <t>CIUDAD DE GUASAVE</t>
  </si>
  <si>
    <t>25.566070,</t>
  </si>
  <si>
    <t>INVERSION DIRECTA 2019</t>
  </si>
  <si>
    <t>MGU I.D. 01/2019 P.U</t>
  </si>
  <si>
    <t>REHABILITACION GENERAL DE CENTRO CULTURAL MARIA DEL ROSARIO ESPINOZA EN LA CIUDAD DE GUASAVE, MUNICIPIO DE GUASAVE, ESTADO DE SINALOA.</t>
  </si>
  <si>
    <t>CULTURA</t>
  </si>
  <si>
    <t>03 DE MAYO DE 2019</t>
  </si>
  <si>
    <t>07 DE JUNIO DE 2019</t>
  </si>
  <si>
    <t>REHABILITACION DE ESTADIO DE FUT BOL EN LA LOCALIDAD DE VICENTE GUERRERO, MUNICIPIO DE GUASAVE, ESTADO DE SINALOA.</t>
  </si>
  <si>
    <t>CONSTRUCCION DE CERCA PERIMETRAL EN ESTADIO DE FUTBOL EN LA COMUNIDAD DE ESTACION CAPOMAS #2, MUNICIPIO DE GUASAVE, ESTADO DE SINALOA.</t>
  </si>
  <si>
    <t>REHABILITACION DE CERCA PERIMETRAL EN ESTADIO DE FUT BOL EN LA LOCALIDAD DE LA BRECHA, MUNICIPIO DE GUASAVE, ESTADO DE SINALOA.</t>
  </si>
  <si>
    <t>REHABILITACION DE LOSA (IMPERMEABILIZACION) EN MUSEO REGIONAL DE LA LOCALIDAD DE TAMAZULA, MUNICIPIO DE GUASAVE, ESTADO DE SINALOA.</t>
  </si>
  <si>
    <t>MEJORAMIENTO DE PLAZUELA PUBLICA EN EL EJIDO 3 DE MAYO, MUNICIPIO DE GUASAVE, ESTADO DE SINALOA.</t>
  </si>
  <si>
    <t>REHABILITACION DE PLAZUELA EN LA LOCALIDAD DE LEON FONSECA, MUNICIPIO DE GUASAVE, ESTADO DE SINALOA.</t>
  </si>
  <si>
    <t>CONSTRUCCION DE ALUMBRADO EN CORREDOR ECOLOGICO UBICADO EN EL ACCESO PRINCIPAL A LA SINDICATURA DE TAMAZULA, MUNICIPIO DE GUASAVE, ESTADO DE SINALOA.</t>
  </si>
  <si>
    <t>COLOCACION DE ALUMBRADO EN ARCO DE BIENVENIDA DE LA SINDICATURA DE TAMAZULA, MUNICIPIO DE GUASAVE, ESTADO DE SINALOA.</t>
  </si>
  <si>
    <t>ESTACION CAPOMAS #2</t>
  </si>
  <si>
    <t>LA BRECHA</t>
  </si>
  <si>
    <t>LEON FONSECA</t>
  </si>
  <si>
    <t>3 DE MAYO</t>
  </si>
  <si>
    <t xml:space="preserve">25.483406, </t>
  </si>
  <si>
    <t xml:space="preserve">25.599607, </t>
  </si>
  <si>
    <t>25.370579,</t>
  </si>
  <si>
    <t xml:space="preserve">25.446416, </t>
  </si>
  <si>
    <t xml:space="preserve">25.406258, </t>
  </si>
  <si>
    <t xml:space="preserve">25.729969, </t>
  </si>
  <si>
    <t xml:space="preserve">25.446841, </t>
  </si>
  <si>
    <t xml:space="preserve">25.449039, </t>
  </si>
  <si>
    <t>JESUSMAR DISEÑOS PERFECTOS, S.A. DE C.V.</t>
  </si>
  <si>
    <t>CONSTRUCCIONES ORRANSER, S.A. DE C.V.</t>
  </si>
  <si>
    <t>C. GENESIS ANAIZ LOPEZ CASTRO</t>
  </si>
  <si>
    <t>C. MICAELA SERRANO VILLA</t>
  </si>
  <si>
    <t>PR/2019 MGU006 PU</t>
  </si>
  <si>
    <t>PR/2019 MGU007 PU</t>
  </si>
  <si>
    <t>PR/2019 MGU008 PU</t>
  </si>
  <si>
    <t>PR/2019 MGU009 PU</t>
  </si>
  <si>
    <t>PR/2019 MGU010 PU</t>
  </si>
  <si>
    <t>15 DE JULIO DE 2019</t>
  </si>
  <si>
    <t>13 DE AGOSTO DE 2019</t>
  </si>
  <si>
    <t>22 DE JULIO DE 2019</t>
  </si>
  <si>
    <t>19 DE SEPTIEMBRE DE 2019</t>
  </si>
  <si>
    <t>30 DE AGOSTO DE 2019</t>
  </si>
  <si>
    <t>08 DE SEPTIEMBRE DE 2019</t>
  </si>
  <si>
    <t>19 DE AGOSTO DE 2019</t>
  </si>
  <si>
    <t>30 DE SEPTIEMBRE DE 2019</t>
  </si>
  <si>
    <t>05 DE JUNIO DE 2019</t>
  </si>
  <si>
    <t>10 DE JULIO DE 2019</t>
  </si>
  <si>
    <t>REHABILITACION DE AZOTEA, OFICINA DE PRESIDENCIA, INFORMATICA Y PLANEACION URBANA DEL H AYUNTAMIENTO DE LA CIUDAD DE GUASAVE, MUNICIPIO DE GUASAVE, ESTADO DE SINALOA.</t>
  </si>
  <si>
    <t>INFRAESTRUCTURA MUNICIPAL</t>
  </si>
  <si>
    <t>MGU I.D. 02/2019 P.U</t>
  </si>
  <si>
    <t>02 DE JULIO DE 2019</t>
  </si>
  <si>
    <t xml:space="preserve">25.566070, </t>
  </si>
  <si>
    <t>08 DE JULIO DE 2019</t>
  </si>
  <si>
    <t>01 DE AGOSTO DE 2019</t>
  </si>
  <si>
    <t>ICNOR CONSTRUCTORES, S.A. DE C.V.</t>
  </si>
  <si>
    <t>ING. ISAAC DE JESUS DE LA TORRE ROMERO</t>
  </si>
  <si>
    <t>CONSTRUCCION DE CENTRO DE CONVIVENCIA FAMILIAR PRIMERA ETAPA, EN LA CIUDAD DE GUASAVE, MUNICIPIO DE GUASAVE, ESTADO DE SINALOA.</t>
  </si>
  <si>
    <t>MGU002/PU/AFM/2019</t>
  </si>
  <si>
    <t>APOYO FINANCIERO A MUNICIPIOS 2019</t>
  </si>
  <si>
    <t>15 DE AGOSTO DE 2019</t>
  </si>
  <si>
    <t xml:space="preserve">25.567872, </t>
  </si>
  <si>
    <t>16 DE DICIEMBRE DE 2019</t>
  </si>
  <si>
    <t>BACHOCO</t>
  </si>
  <si>
    <t>25°41´48.03´´N</t>
  </si>
  <si>
    <t>108°48´44.41´´ O</t>
  </si>
  <si>
    <t>INFRAESTRUCTURA URBANA-RURAL</t>
  </si>
  <si>
    <t>REHABILITACIÓN</t>
  </si>
  <si>
    <t>REVESTIMIENTO DE CALLES EN LA COMUNIDAD DE BACHOCO, SINDICATURA DE JUAN JOSÉ RÍOS, MUNICIPIO DE GUASAVE, ESTADO DE SINALOA.</t>
  </si>
  <si>
    <t>CONTRATO</t>
  </si>
  <si>
    <t>ADJUDICACIÓN DIRECTA</t>
  </si>
  <si>
    <t>CHINOSA CONSTRUCCIONES, S.A. DE C.V.</t>
  </si>
  <si>
    <t>C. ARNOLDO RUELAS ACOSTA</t>
  </si>
  <si>
    <t>MGUO30/OP/PR/2019</t>
  </si>
  <si>
    <t>01 DE JULIO DEL 2019</t>
  </si>
  <si>
    <t>03 DE JULIO DEL 2019</t>
  </si>
  <si>
    <t>17 DE JULIO DEL 2019</t>
  </si>
  <si>
    <t>EJIDO CHINO DE LOS LOPEZ</t>
  </si>
  <si>
    <t>25°38´26.88´´N</t>
  </si>
  <si>
    <t>108°20´38.87´´ O</t>
  </si>
  <si>
    <t>REVESTIMIENTO DE CALLES EN LA COMUNIDAD DE EJIDO CHINO DE LOS LÓPEZ, SINDICATURA DE NIO, MUNICIPIO DE GUASAVE, ESTADO DE SINALOA.</t>
  </si>
  <si>
    <t>MGUO31/OP/PR/2019</t>
  </si>
  <si>
    <t>CAIMANERO</t>
  </si>
  <si>
    <t>25°36´31.15´´N</t>
  </si>
  <si>
    <t>108°26´24.32´´ O</t>
  </si>
  <si>
    <t>REVESTIMIENTO DE CALLES EN LA COMUNIDAD DE CAIMANERO, SINDICATURA DE NIO, MUNICIPIO DE GUASAVE, ESTADO DE SINALOA.</t>
  </si>
  <si>
    <t>MGUO32/OP/PR/2019</t>
  </si>
  <si>
    <t>25°26´26.28´´N</t>
  </si>
  <si>
    <t>108°36´19.03´´ O</t>
  </si>
  <si>
    <t>REVESTIMIENTO DE CALLES EN EL EJIDO SAN NARCISO, SINDICATURA DE TAMAZULA, MUNICIPIO DE GUASAVE, ESTADO DE SINALOA.</t>
  </si>
  <si>
    <t>HECSO CONSTRUCCIONES, S.A. DE C.V.</t>
  </si>
  <si>
    <t>ING. HECTOR SOTO SAÑUDO</t>
  </si>
  <si>
    <t>MGUO33/OP/PR/2019</t>
  </si>
  <si>
    <t>EL AMOLE</t>
  </si>
  <si>
    <t>25°23´10.84´´N</t>
  </si>
  <si>
    <t>108°26´18.29´´ O</t>
  </si>
  <si>
    <t>REVESTIMIENTO DE CALLES EN LA COMUNIDAD DE EL AMOLE, SINDICATURA DE TAMAZULA, MUNICIPIO DE GUASAVE, ESTADO DE SINALOA.</t>
  </si>
  <si>
    <t>MGUO34/OP/PR/2019</t>
  </si>
  <si>
    <t>GAMBINO 1</t>
  </si>
  <si>
    <t>25°38´56.32´´N</t>
  </si>
  <si>
    <t>108°23´15.65´´ O</t>
  </si>
  <si>
    <t>REVESTIMIENTO DE CALLES EN LA COMUNIDAD DE GAMBINO 1, SINDICATURA DE NIO, MUNICIPIO DE GUASAVE, ESTADO DE SINALOA.</t>
  </si>
  <si>
    <t>C. CESAR BELTRAN FELIX</t>
  </si>
  <si>
    <t>MGUO35/OP/PR/2019</t>
  </si>
  <si>
    <t>GAMBINO 2</t>
  </si>
  <si>
    <t>25°39´40.46´´N</t>
  </si>
  <si>
    <t>108°22´51.10´´ O</t>
  </si>
  <si>
    <t>REVESTIMIENTO DE CALLES EN LA COMUNIDAD DE GAMBINO 2, SINDICATURA DE NIO, MUNICIPIO DE GUASAVE, ESTADO DE SINALOA.</t>
  </si>
  <si>
    <t>MGUO36/OP/PR/2019</t>
  </si>
  <si>
    <t>LOS PINITOS</t>
  </si>
  <si>
    <t>25°40´40.84´´N</t>
  </si>
  <si>
    <t>108°31´33.85´´ O</t>
  </si>
  <si>
    <t>REVESTIMIENTO DE CALLES EN LA COMUNIDAD DE LOS PINITOS, SINDICATURA DE LA TRINIDAD, MUNICIPIO DE GUASAVE, ESTADO DE SINALOA.</t>
  </si>
  <si>
    <t>MGUO37/OP/PR/2019</t>
  </si>
  <si>
    <t>LOS HORNIOS</t>
  </si>
  <si>
    <t>25°40´00.52´´N</t>
  </si>
  <si>
    <t>108°29´26.93´´ O</t>
  </si>
  <si>
    <t>REVESTIMIENTO DE CALLE 19 A LOS HORNOS, SINDICATURA DE LA TRINIDAD, MUNICIPIO DE GUASAVE, ESTADO DE SINALOA.</t>
  </si>
  <si>
    <t>MGUO38/OP/PR/2019</t>
  </si>
  <si>
    <t>PORTUGUEZ DE GÁLVEZ</t>
  </si>
  <si>
    <t>25°43´39.74´´N</t>
  </si>
  <si>
    <t>108°23´45.84´´ O</t>
  </si>
  <si>
    <t>REVESTIMIENTO DE CALLES EN LA COMUNIDAD DE PORTUGUEZ DE GÁLVEZ, SINDICATURA DE LEÓN FONSECA, MUNICIPIO DE GUASAVE, ESTADO DE SINALOA.</t>
  </si>
  <si>
    <t>MGUO39/OP/PR/2019</t>
  </si>
  <si>
    <t>LEÓN FONSECA</t>
  </si>
  <si>
    <t>25°43´51.32´´N</t>
  </si>
  <si>
    <t>108°20´42.37´´ O</t>
  </si>
  <si>
    <t>REVESTIMIENTO DE CALLES EN LA SINDICATURA DE LEÓN FONSECA, MUNICIPIO DE GUASAVE, ESTADO DE SINALOA.</t>
  </si>
  <si>
    <t>MGUO40/OP/PR/2019</t>
  </si>
  <si>
    <t>25°22´12.54´´N</t>
  </si>
  <si>
    <t>108°25´10.04´´ O</t>
  </si>
  <si>
    <t>REVESTIMIENTO DE CALLES EN LA SINDICATURA DE LA BRECHA, MUNICIPIO DE GUASAVE, ESTADO DE SINALOA.</t>
  </si>
  <si>
    <t>MGUO41/OP/PR/2019</t>
  </si>
  <si>
    <t>ADOLFO RUÍZ CORTINES</t>
  </si>
  <si>
    <t>25°42´09.83´´N</t>
  </si>
  <si>
    <t>108°42´42.69´´ O</t>
  </si>
  <si>
    <t>MANTENIMIENTO MEDIANTE BACHEO DE CONCRETO HIDRÁULICO EN LA SINDICATURA DEADOLFO RUÍZ CORTINES, MUNICIPIO DE GUASAVE, ESTADO DE SINALOA</t>
  </si>
  <si>
    <t>CAPUFE MUNICIPAL 2019</t>
  </si>
  <si>
    <t>C. GABRIEL GONZALEZ FONSECA</t>
  </si>
  <si>
    <t>MGU007/OP/CAPUFE/MUNICIPAL/2019</t>
  </si>
  <si>
    <t>22 DE JULIO DEL 2019</t>
  </si>
  <si>
    <t>26 DE JULIO DEL 2019</t>
  </si>
  <si>
    <t>05 DE AGOSTO DEL 2019</t>
  </si>
  <si>
    <t>JUAN JOSÉ RÍOS</t>
  </si>
  <si>
    <t>25°45´35.27´´N</t>
  </si>
  <si>
    <t>108°49´14.71´´ O</t>
  </si>
  <si>
    <t>MANTENIMIENTO MEDIANTE BACHEO DE CONCRETO HIDRÁULICO EN LA SINDICATURA DE JUAN JOSÉ RÍOS, MUNICIPIO DE GUASAVE, ESTADO DE SINALOA</t>
  </si>
  <si>
    <t>MGU008/OP/CAPUFE/MUNICIPAL/2019</t>
  </si>
  <si>
    <t>LA SABANILLA</t>
  </si>
  <si>
    <t>25°33´24.79´´N</t>
  </si>
  <si>
    <t>108°30´32.85´´ O</t>
  </si>
  <si>
    <t>REVESTIMIENTO DE CALLES EN LA COMUNIDAD DE LA SABANILLA, EN EL MUNICIPIO DE GUASAVE, ESTADO DE SINALOA.</t>
  </si>
  <si>
    <t>PAVIMENTOS Y EDIFICACIONES ESCÁRREGA. S.A. DE C.V.</t>
  </si>
  <si>
    <t>C. OSCAR ESCÁRREGA LOREDO</t>
  </si>
  <si>
    <t>MGUO44/OP/PR/2019</t>
  </si>
  <si>
    <t>11 DE SEPTIEMBRE DEL 2019</t>
  </si>
  <si>
    <t>17 DE SEPTIEMBRE DEL 2019</t>
  </si>
  <si>
    <t>26 DE SEPTIEMBRE DEL 2019</t>
  </si>
  <si>
    <t>ESTACIÓN BAMOA (SECTOR LAS CASITAS)</t>
  </si>
  <si>
    <t>25°42´26.88´´N</t>
  </si>
  <si>
    <t>108°18´42.21´´ O</t>
  </si>
  <si>
    <t>REVESTIMIENTO DE CALLES EN LA SINDICATURA DE ESTACIÓN BAMOA (SECTOR LAS CASITAS), MUNICIPIO DE GUASAVE, ESTADO DE SINALOA.</t>
  </si>
  <si>
    <t>MGUO45/OP/PR/2019</t>
  </si>
  <si>
    <t>BACHEO CON CARPETA ASFÁLTICA EN LA SINDICATURA DE JUAN JOSÉ RÍOS.</t>
  </si>
  <si>
    <t>LICITACION PUBLICA NACIONAL MUNICIPAL</t>
  </si>
  <si>
    <t>MGU015/OP/CAPUFE/MUNICIPAL/2019</t>
  </si>
  <si>
    <t>30 DE SEPTIEMBRE DEL 2019</t>
  </si>
  <si>
    <t>03 DE OCTUBRE DEL 2019</t>
  </si>
  <si>
    <t>01 DE NOVIEMBRE DEL 2019</t>
  </si>
  <si>
    <t>14 DE OCTUBRE DE 2019</t>
  </si>
  <si>
    <t>POR IMPORTE</t>
  </si>
  <si>
    <t>POR IMPORTE Y PLAZO</t>
  </si>
  <si>
    <t>CONSTRUCCION DE BANQUETAS EN LA LOCALIDAD DE TAMAZULA, MUNICIPIO DE GUASAVE, ESTADO DE SINALOA.</t>
  </si>
  <si>
    <t>PR/2019 MGU011 PU</t>
  </si>
  <si>
    <t>24 DE DICIEMBRE DE 2019</t>
  </si>
  <si>
    <t>30 DE DICIEMBRE DE 2019</t>
  </si>
  <si>
    <t>23 DE DICIEMBRE DE 2019</t>
  </si>
  <si>
    <t>25.448688,</t>
  </si>
  <si>
    <t>$271,544.75</t>
  </si>
  <si>
    <t>$476,125.72</t>
  </si>
  <si>
    <t>20 DE AGOSTO DE 2019</t>
  </si>
  <si>
    <t>06 DE SEPTIEMBRE DE 2019</t>
  </si>
  <si>
    <t>$658,350.64</t>
  </si>
  <si>
    <t>$598,120.75</t>
  </si>
  <si>
    <t>$659,901.92</t>
  </si>
  <si>
    <t>REPORTE DE OBRAS PUBLICAS BD-36 TERCER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</si>
</sst>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3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  <xf numFmtId="9" fontId="0" fillId="0" borderId="1" xfId="2" applyFont="1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8" fontId="0" fillId="0" borderId="1" xfId="3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9" fontId="0" fillId="0" borderId="1" xfId="2" applyFont="1" applyBorder="1" applyAlignment="1">
      <alignment horizontal="center" vertical="center" wrapText="1"/>
    </xf>
    <xf numFmtId="8" fontId="0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Millares" xfId="1" builtinId="3"/>
    <cellStyle name="Millares 2" xfId="5"/>
    <cellStyle name="Moneda" xfId="3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tabSelected="1" view="pageBreakPreview" topLeftCell="L1" zoomScale="70" zoomScaleNormal="70" zoomScaleSheetLayoutView="70" workbookViewId="0">
      <pane xSplit="1" ySplit="3" topLeftCell="M4" activePane="bottomRight" state="frozen"/>
      <selection activeCell="L1" sqref="L1"/>
      <selection pane="topRight" activeCell="M1" sqref="M1"/>
      <selection pane="bottomLeft" activeCell="L4" sqref="L4"/>
      <selection pane="bottomRight" activeCell="S6" sqref="S6"/>
    </sheetView>
  </sheetViews>
  <sheetFormatPr baseColWidth="10" defaultRowHeight="15.75" x14ac:dyDescent="0.25"/>
  <cols>
    <col min="1" max="2" width="11" style="1" customWidth="1"/>
    <col min="3" max="3" width="17.125" style="1" customWidth="1"/>
    <col min="4" max="4" width="11" style="1" customWidth="1"/>
    <col min="5" max="5" width="13" style="1" customWidth="1"/>
    <col min="6" max="6" width="11" style="1" customWidth="1"/>
    <col min="7" max="7" width="17" style="1" customWidth="1"/>
    <col min="8" max="9" width="20.625" style="1" customWidth="1"/>
    <col min="10" max="10" width="13.75" style="1" customWidth="1"/>
    <col min="11" max="11" width="15.375" style="1" customWidth="1"/>
    <col min="12" max="12" width="47.375" style="1" customWidth="1"/>
    <col min="13" max="13" width="15" style="1" customWidth="1"/>
    <col min="14" max="14" width="15.125" style="1" customWidth="1"/>
    <col min="15" max="15" width="17.75" style="6" customWidth="1"/>
    <col min="16" max="16" width="12.5" style="1" bestFit="1" customWidth="1"/>
    <col min="17" max="17" width="14.25" style="6" bestFit="1" customWidth="1"/>
    <col min="18" max="18" width="14" style="1" bestFit="1" customWidth="1"/>
    <col min="19" max="19" width="14" style="6" bestFit="1" customWidth="1"/>
    <col min="20" max="20" width="12.625" style="1" customWidth="1"/>
    <col min="21" max="21" width="11" style="1" customWidth="1"/>
    <col min="22" max="22" width="12.125" style="6" customWidth="1"/>
    <col min="23" max="23" width="14.25" style="1" customWidth="1"/>
    <col min="24" max="24" width="17.125" style="1" customWidth="1"/>
    <col min="25" max="25" width="27.375" style="1" customWidth="1"/>
    <col min="26" max="26" width="22.625" style="1" customWidth="1"/>
    <col min="27" max="27" width="17.25" style="1" customWidth="1"/>
    <col min="28" max="28" width="15.5" style="6" bestFit="1" customWidth="1"/>
    <col min="29" max="30" width="13.75" style="1" bestFit="1" customWidth="1"/>
    <col min="31" max="31" width="14.125" style="1" customWidth="1"/>
    <col min="32" max="32" width="13.125" style="1" customWidth="1"/>
    <col min="33" max="33" width="13.5" style="6" bestFit="1" customWidth="1"/>
    <col min="34" max="34" width="11" style="7" customWidth="1"/>
    <col min="35" max="36" width="11" style="1" customWidth="1"/>
    <col min="37" max="38" width="12.875" style="1" customWidth="1"/>
    <col min="39" max="39" width="12.25" style="1" customWidth="1"/>
    <col min="40" max="42" width="11" style="1" customWidth="1"/>
    <col min="43" max="16384" width="11" style="1"/>
  </cols>
  <sheetData>
    <row r="1" spans="1:42" ht="46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43.5" customHeight="1" x14ac:dyDescent="0.25">
      <c r="A2" s="18" t="s">
        <v>288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s="9" customFormat="1" ht="5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46</v>
      </c>
      <c r="I3" s="9" t="s">
        <v>45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  <c r="P3" s="9" t="s">
        <v>14</v>
      </c>
      <c r="Q3" s="10" t="s">
        <v>15</v>
      </c>
      <c r="R3" s="9" t="s">
        <v>16</v>
      </c>
      <c r="S3" s="10" t="s">
        <v>17</v>
      </c>
      <c r="T3" s="9" t="s">
        <v>18</v>
      </c>
      <c r="U3" s="9" t="s">
        <v>19</v>
      </c>
      <c r="V3" s="10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10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10" t="s">
        <v>31</v>
      </c>
      <c r="AH3" s="11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</row>
    <row r="4" spans="1:42" s="2" customFormat="1" ht="63" x14ac:dyDescent="0.25">
      <c r="A4" s="2">
        <v>2019</v>
      </c>
      <c r="B4" s="2">
        <v>3</v>
      </c>
      <c r="F4" s="2" t="s">
        <v>41</v>
      </c>
      <c r="G4" s="2" t="s">
        <v>104</v>
      </c>
      <c r="H4" s="2" t="s">
        <v>164</v>
      </c>
      <c r="I4" s="2">
        <v>-108.45795699999999</v>
      </c>
      <c r="J4" s="2" t="s">
        <v>152</v>
      </c>
      <c r="K4" s="2" t="s">
        <v>44</v>
      </c>
      <c r="L4" s="2" t="s">
        <v>160</v>
      </c>
      <c r="M4" s="12">
        <f>+O4+Q4+S4+V4</f>
        <v>7000000</v>
      </c>
      <c r="O4" s="3"/>
      <c r="P4" s="2" t="s">
        <v>162</v>
      </c>
      <c r="Q4" s="12">
        <v>7000000</v>
      </c>
      <c r="S4" s="12"/>
      <c r="V4" s="4"/>
      <c r="W4" s="2" t="s">
        <v>47</v>
      </c>
      <c r="X4" s="2" t="s">
        <v>76</v>
      </c>
      <c r="Y4" s="2" t="s">
        <v>158</v>
      </c>
      <c r="Z4" s="2" t="s">
        <v>159</v>
      </c>
      <c r="AA4" s="13" t="s">
        <v>161</v>
      </c>
      <c r="AB4" s="8">
        <v>6790511.25</v>
      </c>
      <c r="AC4" s="2" t="s">
        <v>163</v>
      </c>
      <c r="AD4" s="2" t="s">
        <v>147</v>
      </c>
      <c r="AE4" s="2" t="s">
        <v>165</v>
      </c>
      <c r="AF4" s="14">
        <v>0.4</v>
      </c>
      <c r="AG4" s="3"/>
      <c r="AH4" s="5">
        <f t="shared" ref="AH4:AH22" si="0">AG4/AB4</f>
        <v>0</v>
      </c>
      <c r="AI4" s="2">
        <v>5560</v>
      </c>
      <c r="AJ4" s="2" t="s">
        <v>103</v>
      </c>
      <c r="AM4" s="3"/>
    </row>
    <row r="5" spans="1:42" s="2" customFormat="1" ht="63" x14ac:dyDescent="0.25">
      <c r="A5" s="2">
        <v>2019</v>
      </c>
      <c r="B5" s="2">
        <v>3</v>
      </c>
      <c r="F5" s="2" t="s">
        <v>41</v>
      </c>
      <c r="G5" s="2" t="s">
        <v>104</v>
      </c>
      <c r="H5" s="2" t="s">
        <v>105</v>
      </c>
      <c r="I5" s="2">
        <v>-108.47191100000001</v>
      </c>
      <c r="J5" s="2" t="s">
        <v>109</v>
      </c>
      <c r="K5" s="2" t="s">
        <v>43</v>
      </c>
      <c r="L5" s="2" t="s">
        <v>108</v>
      </c>
      <c r="M5" s="12">
        <f>+O5+Q5+S5+V5</f>
        <v>326567.14</v>
      </c>
      <c r="O5" s="3"/>
      <c r="Q5" s="12"/>
      <c r="R5" s="2" t="s">
        <v>106</v>
      </c>
      <c r="S5" s="12">
        <v>326567.14</v>
      </c>
      <c r="V5" s="4"/>
      <c r="W5" s="2" t="s">
        <v>47</v>
      </c>
      <c r="X5" s="2" t="s">
        <v>48</v>
      </c>
      <c r="Y5" s="2" t="s">
        <v>51</v>
      </c>
      <c r="Z5" s="2" t="s">
        <v>51</v>
      </c>
      <c r="AA5" s="13" t="s">
        <v>107</v>
      </c>
      <c r="AB5" s="8">
        <v>326145.5</v>
      </c>
      <c r="AC5" s="2" t="s">
        <v>110</v>
      </c>
      <c r="AD5" s="2" t="s">
        <v>111</v>
      </c>
      <c r="AE5" s="2" t="s">
        <v>97</v>
      </c>
      <c r="AF5" s="14">
        <v>0.8</v>
      </c>
      <c r="AG5" s="8">
        <v>143488.09</v>
      </c>
      <c r="AH5" s="5">
        <f t="shared" si="0"/>
        <v>0.43995115676898805</v>
      </c>
      <c r="AI5" s="2">
        <v>85</v>
      </c>
      <c r="AJ5" s="2" t="s">
        <v>103</v>
      </c>
      <c r="AM5" s="3"/>
    </row>
    <row r="6" spans="1:42" s="2" customFormat="1" ht="63" x14ac:dyDescent="0.25">
      <c r="A6" s="2">
        <v>2019</v>
      </c>
      <c r="B6" s="2">
        <v>3</v>
      </c>
      <c r="F6" s="2" t="s">
        <v>41</v>
      </c>
      <c r="G6" s="2" t="s">
        <v>104</v>
      </c>
      <c r="H6" s="2" t="s">
        <v>155</v>
      </c>
      <c r="I6" s="2">
        <v>-108.47191100000001</v>
      </c>
      <c r="J6" s="2" t="s">
        <v>152</v>
      </c>
      <c r="K6" s="2" t="s">
        <v>43</v>
      </c>
      <c r="L6" s="2" t="s">
        <v>151</v>
      </c>
      <c r="M6" s="12">
        <f>+O6+Q6+S6+V6</f>
        <v>272683.96999999997</v>
      </c>
      <c r="O6" s="3"/>
      <c r="Q6" s="12"/>
      <c r="R6" s="2" t="s">
        <v>106</v>
      </c>
      <c r="S6" s="12">
        <v>272683.96999999997</v>
      </c>
      <c r="V6" s="4"/>
      <c r="W6" s="2" t="s">
        <v>47</v>
      </c>
      <c r="X6" s="2" t="s">
        <v>48</v>
      </c>
      <c r="Y6" s="2" t="s">
        <v>158</v>
      </c>
      <c r="Z6" s="2" t="s">
        <v>159</v>
      </c>
      <c r="AA6" s="13" t="s">
        <v>153</v>
      </c>
      <c r="AB6" s="8">
        <v>271923.52</v>
      </c>
      <c r="AC6" s="2" t="s">
        <v>154</v>
      </c>
      <c r="AD6" s="2" t="s">
        <v>156</v>
      </c>
      <c r="AE6" s="2" t="s">
        <v>157</v>
      </c>
      <c r="AF6" s="14">
        <v>1</v>
      </c>
      <c r="AG6" s="3" t="s">
        <v>281</v>
      </c>
      <c r="AH6" s="5">
        <f t="shared" si="0"/>
        <v>0.99860707157659623</v>
      </c>
      <c r="AI6" s="2">
        <v>125</v>
      </c>
      <c r="AJ6" s="2" t="s">
        <v>102</v>
      </c>
      <c r="AM6" s="3"/>
      <c r="AO6" s="2" t="str">
        <f>AE6</f>
        <v>01 DE AGOSTO DE 2019</v>
      </c>
    </row>
    <row r="7" spans="1:42" s="2" customFormat="1" ht="47.25" x14ac:dyDescent="0.25">
      <c r="A7" s="2">
        <v>2019</v>
      </c>
      <c r="B7" s="2">
        <v>3</v>
      </c>
      <c r="F7" s="2" t="s">
        <v>41</v>
      </c>
      <c r="G7" s="2" t="s">
        <v>49</v>
      </c>
      <c r="H7" s="2" t="s">
        <v>63</v>
      </c>
      <c r="I7" s="2">
        <v>-108.606724</v>
      </c>
      <c r="J7" s="2" t="s">
        <v>42</v>
      </c>
      <c r="K7" s="2" t="s">
        <v>43</v>
      </c>
      <c r="L7" s="2" t="s">
        <v>55</v>
      </c>
      <c r="M7" s="12">
        <f>+O7+Q7+S7+V7</f>
        <v>53078.17</v>
      </c>
      <c r="O7" s="3"/>
      <c r="Q7" s="12"/>
      <c r="R7" s="2" t="s">
        <v>75</v>
      </c>
      <c r="S7" s="12">
        <v>53078.17</v>
      </c>
      <c r="V7" s="4"/>
      <c r="W7" s="2" t="s">
        <v>47</v>
      </c>
      <c r="X7" s="2" t="s">
        <v>48</v>
      </c>
      <c r="Y7" s="2" t="s">
        <v>77</v>
      </c>
      <c r="Z7" s="2" t="s">
        <v>77</v>
      </c>
      <c r="AA7" s="13" t="s">
        <v>84</v>
      </c>
      <c r="AB7" s="8">
        <v>52283.33</v>
      </c>
      <c r="AC7" s="2" t="s">
        <v>89</v>
      </c>
      <c r="AD7" s="2" t="s">
        <v>93</v>
      </c>
      <c r="AE7" s="2" t="s">
        <v>97</v>
      </c>
      <c r="AF7" s="14">
        <v>1</v>
      </c>
      <c r="AG7" s="3">
        <v>51335.65</v>
      </c>
      <c r="AH7" s="5">
        <f t="shared" si="0"/>
        <v>0.98187414611884893</v>
      </c>
      <c r="AI7" s="2">
        <v>250</v>
      </c>
      <c r="AJ7" s="2" t="s">
        <v>102</v>
      </c>
      <c r="AM7" s="3"/>
      <c r="AO7" s="2" t="s">
        <v>149</v>
      </c>
    </row>
    <row r="8" spans="1:42" s="2" customFormat="1" ht="47.25" x14ac:dyDescent="0.25">
      <c r="A8" s="2">
        <v>2019</v>
      </c>
      <c r="B8" s="2">
        <v>3</v>
      </c>
      <c r="F8" s="2" t="s">
        <v>41</v>
      </c>
      <c r="G8" s="2" t="s">
        <v>70</v>
      </c>
      <c r="H8" s="2" t="s">
        <v>64</v>
      </c>
      <c r="I8" s="2">
        <v>-108.315254</v>
      </c>
      <c r="J8" s="2" t="s">
        <v>42</v>
      </c>
      <c r="K8" s="2" t="s">
        <v>44</v>
      </c>
      <c r="L8" s="2" t="s">
        <v>56</v>
      </c>
      <c r="M8" s="12">
        <f t="shared" ref="M8:M14" si="1">+O8+Q8+S8+V8</f>
        <v>147487.32</v>
      </c>
      <c r="O8" s="3"/>
      <c r="Q8" s="12"/>
      <c r="R8" s="2" t="s">
        <v>75</v>
      </c>
      <c r="S8" s="12">
        <v>147487.32</v>
      </c>
      <c r="V8" s="4"/>
      <c r="W8" s="2" t="s">
        <v>47</v>
      </c>
      <c r="X8" s="2" t="s">
        <v>48</v>
      </c>
      <c r="Y8" s="2" t="s">
        <v>77</v>
      </c>
      <c r="Z8" s="2" t="s">
        <v>77</v>
      </c>
      <c r="AA8" s="13" t="s">
        <v>84</v>
      </c>
      <c r="AB8" s="8">
        <v>146379.29999999999</v>
      </c>
      <c r="AC8" s="2" t="s">
        <v>89</v>
      </c>
      <c r="AD8" s="2" t="s">
        <v>93</v>
      </c>
      <c r="AE8" s="2" t="s">
        <v>97</v>
      </c>
      <c r="AF8" s="14">
        <v>1</v>
      </c>
      <c r="AG8" s="3">
        <v>143395.07</v>
      </c>
      <c r="AH8" s="5">
        <f t="shared" si="0"/>
        <v>0.9796130327170578</v>
      </c>
      <c r="AI8" s="2">
        <v>150</v>
      </c>
      <c r="AJ8" s="2" t="s">
        <v>102</v>
      </c>
      <c r="AM8" s="3"/>
      <c r="AO8" s="2" t="s">
        <v>150</v>
      </c>
    </row>
    <row r="9" spans="1:42" s="2" customFormat="1" ht="63" x14ac:dyDescent="0.25">
      <c r="A9" s="2">
        <v>2019</v>
      </c>
      <c r="B9" s="2">
        <v>3</v>
      </c>
      <c r="F9" s="2" t="s">
        <v>41</v>
      </c>
      <c r="G9" s="2" t="s">
        <v>71</v>
      </c>
      <c r="H9" s="2" t="s">
        <v>65</v>
      </c>
      <c r="I9" s="2">
        <v>-108.240258</v>
      </c>
      <c r="J9" s="2" t="s">
        <v>42</v>
      </c>
      <c r="K9" s="2" t="s">
        <v>44</v>
      </c>
      <c r="L9" s="2" t="s">
        <v>57</v>
      </c>
      <c r="M9" s="12">
        <f t="shared" si="1"/>
        <v>467744.6</v>
      </c>
      <c r="O9" s="3"/>
      <c r="Q9" s="12"/>
      <c r="R9" s="2" t="s">
        <v>75</v>
      </c>
      <c r="S9" s="12">
        <v>467744.6</v>
      </c>
      <c r="V9" s="4"/>
      <c r="W9" s="2" t="s">
        <v>47</v>
      </c>
      <c r="X9" s="2" t="s">
        <v>48</v>
      </c>
      <c r="Y9" s="2" t="s">
        <v>77</v>
      </c>
      <c r="Z9" s="2" t="s">
        <v>77</v>
      </c>
      <c r="AA9" s="13" t="s">
        <v>84</v>
      </c>
      <c r="AB9" s="8">
        <v>466490.25</v>
      </c>
      <c r="AC9" s="2" t="s">
        <v>89</v>
      </c>
      <c r="AD9" s="2" t="s">
        <v>93</v>
      </c>
      <c r="AE9" s="2" t="s">
        <v>97</v>
      </c>
      <c r="AF9" s="14">
        <v>1</v>
      </c>
      <c r="AG9" s="3">
        <f>280723.89+185541.94</f>
        <v>466265.83</v>
      </c>
      <c r="AH9" s="5">
        <f t="shared" si="0"/>
        <v>0.99951891813387317</v>
      </c>
      <c r="AI9" s="2">
        <v>356</v>
      </c>
      <c r="AJ9" s="2" t="s">
        <v>102</v>
      </c>
      <c r="AM9" s="3"/>
      <c r="AO9" s="2" t="s">
        <v>97</v>
      </c>
    </row>
    <row r="10" spans="1:42" s="2" customFormat="1" ht="63" x14ac:dyDescent="0.25">
      <c r="A10" s="2">
        <v>2019</v>
      </c>
      <c r="B10" s="2">
        <v>3</v>
      </c>
      <c r="F10" s="2" t="s">
        <v>41</v>
      </c>
      <c r="G10" s="2" t="s">
        <v>72</v>
      </c>
      <c r="H10" s="2" t="s">
        <v>66</v>
      </c>
      <c r="I10" s="2">
        <v>-108.542028</v>
      </c>
      <c r="J10" s="2" t="s">
        <v>54</v>
      </c>
      <c r="K10" s="2" t="s">
        <v>44</v>
      </c>
      <c r="L10" s="2" t="s">
        <v>58</v>
      </c>
      <c r="M10" s="12">
        <f t="shared" si="1"/>
        <v>477156.53</v>
      </c>
      <c r="O10" s="3"/>
      <c r="Q10" s="12"/>
      <c r="R10" s="2" t="s">
        <v>75</v>
      </c>
      <c r="S10" s="12">
        <v>477156.53</v>
      </c>
      <c r="V10" s="4"/>
      <c r="W10" s="2" t="s">
        <v>47</v>
      </c>
      <c r="X10" s="2" t="s">
        <v>48</v>
      </c>
      <c r="Y10" s="2" t="s">
        <v>78</v>
      </c>
      <c r="Z10" s="2" t="s">
        <v>81</v>
      </c>
      <c r="AA10" s="13" t="s">
        <v>85</v>
      </c>
      <c r="AB10" s="8">
        <v>476365.97</v>
      </c>
      <c r="AC10" s="2" t="s">
        <v>89</v>
      </c>
      <c r="AD10" s="2" t="s">
        <v>93</v>
      </c>
      <c r="AE10" s="2" t="s">
        <v>98</v>
      </c>
      <c r="AF10" s="14">
        <v>1</v>
      </c>
      <c r="AG10" s="3" t="s">
        <v>282</v>
      </c>
      <c r="AH10" s="5">
        <f t="shared" si="0"/>
        <v>0.99949566086763086</v>
      </c>
      <c r="AI10" s="2">
        <v>158</v>
      </c>
      <c r="AJ10" s="2" t="s">
        <v>102</v>
      </c>
      <c r="AM10" s="3"/>
      <c r="AO10" s="2" t="s">
        <v>98</v>
      </c>
    </row>
    <row r="11" spans="1:42" s="2" customFormat="1" ht="47.25" x14ac:dyDescent="0.25">
      <c r="A11" s="2">
        <v>2019</v>
      </c>
      <c r="B11" s="2">
        <v>3</v>
      </c>
      <c r="F11" s="2" t="s">
        <v>41</v>
      </c>
      <c r="G11" s="2" t="s">
        <v>73</v>
      </c>
      <c r="H11" s="2" t="s">
        <v>68</v>
      </c>
      <c r="I11" s="2">
        <v>-108.450902</v>
      </c>
      <c r="J11" s="2" t="s">
        <v>54</v>
      </c>
      <c r="K11" s="2" t="s">
        <v>43</v>
      </c>
      <c r="L11" s="2" t="s">
        <v>59</v>
      </c>
      <c r="M11" s="12">
        <f>+O11+Q11+S11+V11</f>
        <v>1176891.19</v>
      </c>
      <c r="O11" s="3"/>
      <c r="Q11" s="12"/>
      <c r="R11" s="2" t="s">
        <v>75</v>
      </c>
      <c r="S11" s="12">
        <v>1176891.19</v>
      </c>
      <c r="V11" s="4"/>
      <c r="W11" s="2" t="s">
        <v>47</v>
      </c>
      <c r="X11" s="2" t="s">
        <v>76</v>
      </c>
      <c r="Y11" s="2" t="s">
        <v>79</v>
      </c>
      <c r="Z11" s="2" t="s">
        <v>82</v>
      </c>
      <c r="AA11" s="13" t="s">
        <v>86</v>
      </c>
      <c r="AB11" s="8">
        <v>1163939.01</v>
      </c>
      <c r="AC11" s="2" t="s">
        <v>90</v>
      </c>
      <c r="AD11" s="2" t="s">
        <v>94</v>
      </c>
      <c r="AE11" s="2" t="s">
        <v>99</v>
      </c>
      <c r="AF11" s="14">
        <v>1</v>
      </c>
      <c r="AG11" s="3">
        <v>1112451.06</v>
      </c>
      <c r="AH11" s="5">
        <f t="shared" si="0"/>
        <v>0.95576404815231686</v>
      </c>
      <c r="AI11" s="2">
        <v>850</v>
      </c>
      <c r="AJ11" s="2" t="s">
        <v>102</v>
      </c>
      <c r="AM11" s="3"/>
      <c r="AO11" s="2" t="s">
        <v>283</v>
      </c>
    </row>
    <row r="12" spans="1:42" s="2" customFormat="1" ht="31.5" x14ac:dyDescent="0.25">
      <c r="A12" s="2">
        <v>2019</v>
      </c>
      <c r="B12" s="2">
        <v>3</v>
      </c>
      <c r="F12" s="2" t="s">
        <v>41</v>
      </c>
      <c r="G12" s="2" t="s">
        <v>74</v>
      </c>
      <c r="H12" s="2" t="s">
        <v>69</v>
      </c>
      <c r="I12" s="2">
        <v>-108.638667</v>
      </c>
      <c r="J12" s="2" t="s">
        <v>42</v>
      </c>
      <c r="K12" s="2" t="s">
        <v>43</v>
      </c>
      <c r="L12" s="2" t="s">
        <v>60</v>
      </c>
      <c r="M12" s="12">
        <f>+O12+Q12+S12+V12</f>
        <v>128898.57</v>
      </c>
      <c r="O12" s="3"/>
      <c r="Q12" s="12"/>
      <c r="R12" s="2" t="s">
        <v>75</v>
      </c>
      <c r="S12" s="12">
        <v>128898.57</v>
      </c>
      <c r="V12" s="4"/>
      <c r="W12" s="2" t="s">
        <v>47</v>
      </c>
      <c r="X12" s="2" t="s">
        <v>48</v>
      </c>
      <c r="Y12" s="2" t="s">
        <v>80</v>
      </c>
      <c r="Z12" s="2" t="s">
        <v>83</v>
      </c>
      <c r="AA12" s="13" t="s">
        <v>87</v>
      </c>
      <c r="AB12" s="8">
        <v>128273.54</v>
      </c>
      <c r="AC12" s="2" t="s">
        <v>91</v>
      </c>
      <c r="AD12" s="2" t="s">
        <v>95</v>
      </c>
      <c r="AE12" s="2" t="s">
        <v>100</v>
      </c>
      <c r="AF12" s="14">
        <v>1</v>
      </c>
      <c r="AG12" s="3">
        <v>91849.03</v>
      </c>
      <c r="AH12" s="5">
        <f>AG12/AB12</f>
        <v>0.71604034627874158</v>
      </c>
      <c r="AI12" s="2">
        <v>856</v>
      </c>
      <c r="AJ12" s="2" t="s">
        <v>102</v>
      </c>
      <c r="AM12" s="3"/>
      <c r="AO12" s="2" t="s">
        <v>100</v>
      </c>
    </row>
    <row r="13" spans="1:42" s="2" customFormat="1" ht="47.25" x14ac:dyDescent="0.25">
      <c r="A13" s="2">
        <v>2019</v>
      </c>
      <c r="B13" s="2">
        <v>3</v>
      </c>
      <c r="F13" s="2" t="s">
        <v>41</v>
      </c>
      <c r="G13" s="2" t="s">
        <v>52</v>
      </c>
      <c r="H13" s="2" t="s">
        <v>67</v>
      </c>
      <c r="I13" s="2">
        <v>-108.458218</v>
      </c>
      <c r="J13" s="2" t="s">
        <v>42</v>
      </c>
      <c r="K13" s="2" t="s">
        <v>43</v>
      </c>
      <c r="L13" s="2" t="s">
        <v>61</v>
      </c>
      <c r="M13" s="12">
        <f t="shared" si="1"/>
        <v>718183.81</v>
      </c>
      <c r="O13" s="3"/>
      <c r="Q13" s="12"/>
      <c r="R13" s="2" t="s">
        <v>75</v>
      </c>
      <c r="S13" s="12">
        <v>718183.81</v>
      </c>
      <c r="V13" s="4"/>
      <c r="W13" s="2" t="s">
        <v>47</v>
      </c>
      <c r="X13" s="2" t="s">
        <v>48</v>
      </c>
      <c r="Y13" s="2" t="s">
        <v>80</v>
      </c>
      <c r="Z13" s="2" t="s">
        <v>83</v>
      </c>
      <c r="AA13" s="13" t="s">
        <v>87</v>
      </c>
      <c r="AB13" s="8">
        <v>717321.32</v>
      </c>
      <c r="AC13" s="2" t="s">
        <v>91</v>
      </c>
      <c r="AD13" s="2" t="s">
        <v>95</v>
      </c>
      <c r="AE13" s="2" t="s">
        <v>100</v>
      </c>
      <c r="AF13" s="14">
        <v>1</v>
      </c>
      <c r="AG13" s="3">
        <f>425187.75+147735.54</f>
        <v>572923.29</v>
      </c>
      <c r="AH13" s="5">
        <f t="shared" si="0"/>
        <v>0.79869825979799414</v>
      </c>
      <c r="AI13" s="2">
        <v>841</v>
      </c>
      <c r="AJ13" s="2" t="s">
        <v>102</v>
      </c>
      <c r="AM13" s="3"/>
      <c r="AO13" s="2" t="s">
        <v>100</v>
      </c>
    </row>
    <row r="14" spans="1:42" s="2" customFormat="1" ht="63" x14ac:dyDescent="0.25">
      <c r="A14" s="2">
        <v>2019</v>
      </c>
      <c r="B14" s="2">
        <v>3</v>
      </c>
      <c r="F14" s="2" t="s">
        <v>41</v>
      </c>
      <c r="G14" s="2" t="s">
        <v>50</v>
      </c>
      <c r="H14" s="2" t="s">
        <v>53</v>
      </c>
      <c r="I14" s="2">
        <v>-108.629367</v>
      </c>
      <c r="J14" s="2" t="s">
        <v>42</v>
      </c>
      <c r="K14" s="2" t="s">
        <v>44</v>
      </c>
      <c r="L14" s="2" t="s">
        <v>62</v>
      </c>
      <c r="M14" s="12">
        <f t="shared" si="1"/>
        <v>312707.08</v>
      </c>
      <c r="O14" s="3"/>
      <c r="Q14" s="12"/>
      <c r="R14" s="2" t="s">
        <v>75</v>
      </c>
      <c r="S14" s="12">
        <v>312707.08</v>
      </c>
      <c r="V14" s="4"/>
      <c r="W14" s="2" t="s">
        <v>47</v>
      </c>
      <c r="X14" s="2" t="s">
        <v>48</v>
      </c>
      <c r="Y14" s="2" t="s">
        <v>78</v>
      </c>
      <c r="Z14" s="2" t="s">
        <v>81</v>
      </c>
      <c r="AA14" s="13" t="s">
        <v>88</v>
      </c>
      <c r="AB14" s="8">
        <v>311486.95</v>
      </c>
      <c r="AC14" s="2" t="s">
        <v>92</v>
      </c>
      <c r="AD14" s="2" t="s">
        <v>96</v>
      </c>
      <c r="AE14" s="2" t="s">
        <v>101</v>
      </c>
      <c r="AF14" s="14">
        <v>1</v>
      </c>
      <c r="AG14" s="8">
        <v>344343.33</v>
      </c>
      <c r="AH14" s="5">
        <f>AG14/AM14</f>
        <v>0.99998010745921495</v>
      </c>
      <c r="AI14" s="2">
        <v>1359</v>
      </c>
      <c r="AJ14" s="2" t="s">
        <v>102</v>
      </c>
      <c r="AK14" s="2" t="s">
        <v>101</v>
      </c>
      <c r="AL14" s="2" t="s">
        <v>273</v>
      </c>
      <c r="AM14" s="3">
        <v>344350.18</v>
      </c>
      <c r="AO14" s="2" t="s">
        <v>101</v>
      </c>
    </row>
    <row r="15" spans="1:42" s="2" customFormat="1" ht="47.25" x14ac:dyDescent="0.25">
      <c r="A15" s="2">
        <v>2019</v>
      </c>
      <c r="B15" s="2">
        <v>3</v>
      </c>
      <c r="F15" s="2" t="s">
        <v>41</v>
      </c>
      <c r="G15" s="2" t="s">
        <v>50</v>
      </c>
      <c r="H15" s="2" t="s">
        <v>124</v>
      </c>
      <c r="I15" s="2">
        <v>-108.36842799999999</v>
      </c>
      <c r="J15" s="2" t="s">
        <v>54</v>
      </c>
      <c r="K15" s="2" t="s">
        <v>44</v>
      </c>
      <c r="L15" s="2" t="s">
        <v>112</v>
      </c>
      <c r="M15" s="12">
        <f t="shared" ref="M15" si="2">+O15+Q15+S15+V15</f>
        <v>660654.88</v>
      </c>
      <c r="O15" s="3"/>
      <c r="Q15" s="12"/>
      <c r="R15" s="2" t="s">
        <v>75</v>
      </c>
      <c r="S15" s="12">
        <v>660654.88</v>
      </c>
      <c r="V15" s="4"/>
      <c r="W15" s="2" t="s">
        <v>47</v>
      </c>
      <c r="X15" s="2" t="s">
        <v>48</v>
      </c>
      <c r="Y15" s="2" t="s">
        <v>132</v>
      </c>
      <c r="Z15" s="2" t="s">
        <v>134</v>
      </c>
      <c r="AA15" s="13" t="s">
        <v>136</v>
      </c>
      <c r="AB15" s="8">
        <v>660213.31999999995</v>
      </c>
      <c r="AC15" s="2" t="s">
        <v>141</v>
      </c>
      <c r="AD15" s="2" t="s">
        <v>143</v>
      </c>
      <c r="AE15" s="2" t="s">
        <v>144</v>
      </c>
      <c r="AF15" s="14">
        <v>1</v>
      </c>
      <c r="AG15" s="3" t="s">
        <v>285</v>
      </c>
      <c r="AH15" s="5">
        <f t="shared" si="0"/>
        <v>0.99717866946398481</v>
      </c>
      <c r="AI15" s="2">
        <v>651</v>
      </c>
      <c r="AJ15" s="2" t="s">
        <v>102</v>
      </c>
      <c r="AM15" s="3"/>
      <c r="AO15" s="2" t="s">
        <v>144</v>
      </c>
    </row>
    <row r="16" spans="1:42" s="2" customFormat="1" ht="63" x14ac:dyDescent="0.25">
      <c r="A16" s="2">
        <v>2019</v>
      </c>
      <c r="B16" s="2">
        <v>3</v>
      </c>
      <c r="F16" s="2" t="s">
        <v>41</v>
      </c>
      <c r="G16" s="2" t="s">
        <v>120</v>
      </c>
      <c r="H16" s="2" t="s">
        <v>125</v>
      </c>
      <c r="I16" s="2">
        <v>-108.220118</v>
      </c>
      <c r="J16" s="2" t="s">
        <v>54</v>
      </c>
      <c r="K16" s="2" t="s">
        <v>44</v>
      </c>
      <c r="L16" s="2" t="s">
        <v>113</v>
      </c>
      <c r="M16" s="12">
        <f t="shared" ref="M16:M23" si="3">+O16+Q16+S16+V16</f>
        <v>402589.9</v>
      </c>
      <c r="O16" s="3"/>
      <c r="Q16" s="12"/>
      <c r="R16" s="2" t="s">
        <v>75</v>
      </c>
      <c r="S16" s="12">
        <v>402589.9</v>
      </c>
      <c r="V16" s="4"/>
      <c r="W16" s="2" t="s">
        <v>47</v>
      </c>
      <c r="X16" s="2" t="s">
        <v>48</v>
      </c>
      <c r="Y16" s="2" t="s">
        <v>132</v>
      </c>
      <c r="Z16" s="2" t="s">
        <v>134</v>
      </c>
      <c r="AA16" s="13" t="s">
        <v>137</v>
      </c>
      <c r="AB16" s="8">
        <v>402051.92</v>
      </c>
      <c r="AC16" s="2" t="s">
        <v>141</v>
      </c>
      <c r="AD16" s="2" t="s">
        <v>143</v>
      </c>
      <c r="AE16" s="2" t="s">
        <v>145</v>
      </c>
      <c r="AF16" s="14">
        <v>1</v>
      </c>
      <c r="AG16" s="3">
        <f>216800.03+157801.5</f>
        <v>374601.53</v>
      </c>
      <c r="AH16" s="5">
        <f t="shared" si="0"/>
        <v>0.93172426586098644</v>
      </c>
      <c r="AI16" s="2">
        <v>650</v>
      </c>
      <c r="AJ16" s="2" t="s">
        <v>102</v>
      </c>
      <c r="AM16" s="3"/>
      <c r="AO16" s="2" t="s">
        <v>145</v>
      </c>
    </row>
    <row r="17" spans="1:41" s="2" customFormat="1" ht="47.25" x14ac:dyDescent="0.25">
      <c r="A17" s="2">
        <v>2019</v>
      </c>
      <c r="B17" s="2">
        <v>3</v>
      </c>
      <c r="F17" s="2" t="s">
        <v>41</v>
      </c>
      <c r="G17" s="2" t="s">
        <v>121</v>
      </c>
      <c r="H17" s="2" t="s">
        <v>126</v>
      </c>
      <c r="I17" s="2">
        <v>-108.413225</v>
      </c>
      <c r="J17" s="2" t="s">
        <v>54</v>
      </c>
      <c r="K17" s="2" t="s">
        <v>43</v>
      </c>
      <c r="L17" s="2" t="s">
        <v>114</v>
      </c>
      <c r="M17" s="12">
        <f t="shared" si="3"/>
        <v>263994.96999999997</v>
      </c>
      <c r="O17" s="3"/>
      <c r="Q17" s="12"/>
      <c r="R17" s="2" t="s">
        <v>75</v>
      </c>
      <c r="S17" s="12">
        <v>263994.96999999997</v>
      </c>
      <c r="V17" s="4"/>
      <c r="W17" s="2" t="s">
        <v>47</v>
      </c>
      <c r="X17" s="2" t="s">
        <v>48</v>
      </c>
      <c r="Y17" s="2" t="s">
        <v>132</v>
      </c>
      <c r="Z17" s="2" t="s">
        <v>134</v>
      </c>
      <c r="AA17" s="13" t="s">
        <v>137</v>
      </c>
      <c r="AB17" s="8">
        <v>263265.40000000002</v>
      </c>
      <c r="AC17" s="2" t="s">
        <v>141</v>
      </c>
      <c r="AD17" s="2" t="s">
        <v>143</v>
      </c>
      <c r="AE17" s="2" t="s">
        <v>145</v>
      </c>
      <c r="AF17" s="14">
        <v>1</v>
      </c>
      <c r="AG17" s="3">
        <v>260437.57</v>
      </c>
      <c r="AH17" s="5">
        <f t="shared" si="0"/>
        <v>0.98925863406281256</v>
      </c>
      <c r="AI17" s="2">
        <v>1453</v>
      </c>
      <c r="AJ17" s="2" t="s">
        <v>102</v>
      </c>
      <c r="AM17" s="3"/>
      <c r="AO17" s="2" t="s">
        <v>145</v>
      </c>
    </row>
    <row r="18" spans="1:41" s="2" customFormat="1" ht="47.25" x14ac:dyDescent="0.25">
      <c r="A18" s="2">
        <v>2019</v>
      </c>
      <c r="B18" s="2">
        <v>3</v>
      </c>
      <c r="F18" s="2" t="s">
        <v>41</v>
      </c>
      <c r="G18" s="2" t="s">
        <v>73</v>
      </c>
      <c r="H18" s="2" t="s">
        <v>127</v>
      </c>
      <c r="I18" s="2">
        <v>-108.45141599999999</v>
      </c>
      <c r="J18" s="2" t="s">
        <v>109</v>
      </c>
      <c r="K18" s="2" t="s">
        <v>43</v>
      </c>
      <c r="L18" s="2" t="s">
        <v>115</v>
      </c>
      <c r="M18" s="12">
        <f t="shared" si="3"/>
        <v>85958.9</v>
      </c>
      <c r="O18" s="3"/>
      <c r="Q18" s="12"/>
      <c r="R18" s="2" t="s">
        <v>75</v>
      </c>
      <c r="S18" s="12">
        <v>85958.9</v>
      </c>
      <c r="V18" s="4"/>
      <c r="W18" s="2" t="s">
        <v>47</v>
      </c>
      <c r="X18" s="2" t="s">
        <v>48</v>
      </c>
      <c r="Y18" s="2" t="s">
        <v>132</v>
      </c>
      <c r="Z18" s="2" t="s">
        <v>134</v>
      </c>
      <c r="AA18" s="13" t="s">
        <v>137</v>
      </c>
      <c r="AB18" s="8">
        <v>85463.58</v>
      </c>
      <c r="AC18" s="2" t="s">
        <v>141</v>
      </c>
      <c r="AD18" s="2" t="s">
        <v>143</v>
      </c>
      <c r="AE18" s="2" t="s">
        <v>145</v>
      </c>
      <c r="AF18" s="14">
        <v>1</v>
      </c>
      <c r="AG18" s="3">
        <v>85371.75</v>
      </c>
      <c r="AH18" s="5">
        <f t="shared" si="0"/>
        <v>0.99892550721605622</v>
      </c>
      <c r="AI18" s="2">
        <v>150</v>
      </c>
      <c r="AJ18" s="2" t="s">
        <v>102</v>
      </c>
      <c r="AM18" s="3"/>
      <c r="AO18" s="2" t="s">
        <v>145</v>
      </c>
    </row>
    <row r="19" spans="1:41" s="2" customFormat="1" ht="47.25" x14ac:dyDescent="0.25">
      <c r="A19" s="2">
        <v>2019</v>
      </c>
      <c r="B19" s="2">
        <v>3</v>
      </c>
      <c r="F19" s="2" t="s">
        <v>41</v>
      </c>
      <c r="G19" s="2" t="s">
        <v>123</v>
      </c>
      <c r="H19" s="2" t="s">
        <v>128</v>
      </c>
      <c r="I19" s="2">
        <v>-108.438872</v>
      </c>
      <c r="J19" s="2" t="s">
        <v>42</v>
      </c>
      <c r="K19" s="2" t="s">
        <v>43</v>
      </c>
      <c r="L19" s="2" t="s">
        <v>116</v>
      </c>
      <c r="M19" s="12">
        <f t="shared" si="3"/>
        <v>598585.84</v>
      </c>
      <c r="O19" s="3"/>
      <c r="Q19" s="12"/>
      <c r="R19" s="2" t="s">
        <v>75</v>
      </c>
      <c r="S19" s="12">
        <v>598585.84</v>
      </c>
      <c r="V19" s="4"/>
      <c r="W19" s="2" t="s">
        <v>47</v>
      </c>
      <c r="X19" s="2" t="s">
        <v>48</v>
      </c>
      <c r="Y19" s="2" t="s">
        <v>133</v>
      </c>
      <c r="Z19" s="2" t="s">
        <v>135</v>
      </c>
      <c r="AA19" s="13" t="s">
        <v>138</v>
      </c>
      <c r="AB19" s="8">
        <v>598120.75</v>
      </c>
      <c r="AC19" s="2" t="s">
        <v>141</v>
      </c>
      <c r="AD19" s="2" t="s">
        <v>143</v>
      </c>
      <c r="AE19" s="2" t="s">
        <v>146</v>
      </c>
      <c r="AF19" s="14">
        <v>1</v>
      </c>
      <c r="AG19" s="3" t="s">
        <v>286</v>
      </c>
      <c r="AH19" s="5">
        <f t="shared" si="0"/>
        <v>1</v>
      </c>
      <c r="AI19" s="2">
        <v>899</v>
      </c>
      <c r="AJ19" s="2" t="s">
        <v>102</v>
      </c>
      <c r="AM19" s="3"/>
      <c r="AO19" s="2" t="s">
        <v>284</v>
      </c>
    </row>
    <row r="20" spans="1:41" s="2" customFormat="1" ht="47.25" x14ac:dyDescent="0.25">
      <c r="A20" s="2">
        <v>2019</v>
      </c>
      <c r="B20" s="2">
        <v>3</v>
      </c>
      <c r="F20" s="2" t="s">
        <v>41</v>
      </c>
      <c r="G20" s="2" t="s">
        <v>122</v>
      </c>
      <c r="H20" s="2" t="s">
        <v>129</v>
      </c>
      <c r="I20" s="2">
        <v>-108.34425299999999</v>
      </c>
      <c r="J20" s="2" t="s">
        <v>42</v>
      </c>
      <c r="K20" s="2" t="s">
        <v>43</v>
      </c>
      <c r="L20" s="2" t="s">
        <v>117</v>
      </c>
      <c r="M20" s="12">
        <f t="shared" si="3"/>
        <v>699827.85</v>
      </c>
      <c r="O20" s="3"/>
      <c r="Q20" s="12"/>
      <c r="R20" s="2" t="s">
        <v>75</v>
      </c>
      <c r="S20" s="12">
        <v>699827.85</v>
      </c>
      <c r="V20" s="4"/>
      <c r="W20" s="2" t="s">
        <v>47</v>
      </c>
      <c r="X20" s="2" t="s">
        <v>48</v>
      </c>
      <c r="Y20" s="2" t="s">
        <v>133</v>
      </c>
      <c r="Z20" s="2" t="s">
        <v>135</v>
      </c>
      <c r="AA20" s="13" t="s">
        <v>139</v>
      </c>
      <c r="AB20" s="8">
        <v>699043.49</v>
      </c>
      <c r="AC20" s="2" t="s">
        <v>141</v>
      </c>
      <c r="AD20" s="2" t="s">
        <v>143</v>
      </c>
      <c r="AE20" s="2" t="s">
        <v>144</v>
      </c>
      <c r="AF20" s="14">
        <v>1</v>
      </c>
      <c r="AG20" s="3" t="s">
        <v>287</v>
      </c>
      <c r="AH20" s="5">
        <f t="shared" si="0"/>
        <v>0.94400696013920404</v>
      </c>
      <c r="AI20" s="2">
        <v>550</v>
      </c>
      <c r="AJ20" s="2" t="s">
        <v>102</v>
      </c>
      <c r="AM20" s="3"/>
      <c r="AO20" s="2" t="s">
        <v>144</v>
      </c>
    </row>
    <row r="21" spans="1:41" s="2" customFormat="1" ht="63" x14ac:dyDescent="0.25">
      <c r="A21" s="2">
        <v>2019</v>
      </c>
      <c r="B21" s="2">
        <v>3</v>
      </c>
      <c r="F21" s="2" t="s">
        <v>41</v>
      </c>
      <c r="G21" s="2" t="s">
        <v>73</v>
      </c>
      <c r="H21" s="2" t="s">
        <v>130</v>
      </c>
      <c r="I21" s="2">
        <v>-108.46069199999999</v>
      </c>
      <c r="J21" s="2" t="s">
        <v>42</v>
      </c>
      <c r="K21" s="2" t="s">
        <v>44</v>
      </c>
      <c r="L21" s="2" t="s">
        <v>118</v>
      </c>
      <c r="M21" s="12">
        <f t="shared" si="3"/>
        <v>570000</v>
      </c>
      <c r="O21" s="3"/>
      <c r="Q21" s="12"/>
      <c r="R21" s="2" t="s">
        <v>75</v>
      </c>
      <c r="S21" s="12">
        <v>570000</v>
      </c>
      <c r="V21" s="4"/>
      <c r="W21" s="2" t="s">
        <v>47</v>
      </c>
      <c r="X21" s="2" t="s">
        <v>48</v>
      </c>
      <c r="Y21" s="2" t="s">
        <v>132</v>
      </c>
      <c r="Z21" s="2" t="s">
        <v>134</v>
      </c>
      <c r="AA21" s="13" t="s">
        <v>140</v>
      </c>
      <c r="AB21" s="8">
        <v>569195.85</v>
      </c>
      <c r="AC21" s="2" t="s">
        <v>142</v>
      </c>
      <c r="AD21" s="2" t="s">
        <v>147</v>
      </c>
      <c r="AE21" s="2" t="s">
        <v>148</v>
      </c>
      <c r="AF21" s="14">
        <v>1</v>
      </c>
      <c r="AG21" s="3">
        <v>569195.85</v>
      </c>
      <c r="AH21" s="5">
        <f t="shared" si="0"/>
        <v>1</v>
      </c>
      <c r="AI21" s="2">
        <v>125</v>
      </c>
      <c r="AJ21" s="2" t="s">
        <v>102</v>
      </c>
      <c r="AM21" s="3"/>
      <c r="AO21" s="2" t="s">
        <v>148</v>
      </c>
    </row>
    <row r="22" spans="1:41" s="2" customFormat="1" ht="47.25" x14ac:dyDescent="0.25">
      <c r="A22" s="2">
        <v>2019</v>
      </c>
      <c r="B22" s="2">
        <v>3</v>
      </c>
      <c r="F22" s="2" t="s">
        <v>41</v>
      </c>
      <c r="G22" s="2" t="s">
        <v>73</v>
      </c>
      <c r="H22" s="2" t="s">
        <v>131</v>
      </c>
      <c r="I22" s="2">
        <v>-108.464737</v>
      </c>
      <c r="J22" s="2" t="s">
        <v>42</v>
      </c>
      <c r="K22" s="2" t="s">
        <v>43</v>
      </c>
      <c r="L22" s="2" t="s">
        <v>119</v>
      </c>
      <c r="M22" s="12">
        <f t="shared" si="3"/>
        <v>30000</v>
      </c>
      <c r="O22" s="3"/>
      <c r="Q22" s="12"/>
      <c r="R22" s="2" t="s">
        <v>75</v>
      </c>
      <c r="S22" s="12">
        <v>30000</v>
      </c>
      <c r="V22" s="4"/>
      <c r="W22" s="2" t="s">
        <v>47</v>
      </c>
      <c r="X22" s="2" t="s">
        <v>48</v>
      </c>
      <c r="Y22" s="2" t="s">
        <v>132</v>
      </c>
      <c r="Z22" s="2" t="s">
        <v>134</v>
      </c>
      <c r="AA22" s="13" t="s">
        <v>140</v>
      </c>
      <c r="AB22" s="8">
        <v>29429.22</v>
      </c>
      <c r="AC22" s="2" t="s">
        <v>142</v>
      </c>
      <c r="AD22" s="2" t="s">
        <v>147</v>
      </c>
      <c r="AE22" s="2" t="s">
        <v>148</v>
      </c>
      <c r="AF22" s="14">
        <v>1</v>
      </c>
      <c r="AG22" s="3">
        <v>29429.22</v>
      </c>
      <c r="AH22" s="5">
        <f t="shared" si="0"/>
        <v>1</v>
      </c>
      <c r="AI22" s="2">
        <v>125</v>
      </c>
      <c r="AJ22" s="2" t="s">
        <v>102</v>
      </c>
      <c r="AM22" s="3"/>
      <c r="AO22" s="2" t="s">
        <v>148</v>
      </c>
    </row>
    <row r="23" spans="1:41" s="2" customFormat="1" ht="47.25" x14ac:dyDescent="0.25">
      <c r="A23" s="2">
        <v>2019</v>
      </c>
      <c r="B23" s="2">
        <v>3</v>
      </c>
      <c r="F23" s="2" t="s">
        <v>41</v>
      </c>
      <c r="G23" s="2" t="s">
        <v>73</v>
      </c>
      <c r="H23" s="2" t="s">
        <v>280</v>
      </c>
      <c r="I23" s="2">
        <v>-108.45791199999999</v>
      </c>
      <c r="J23" s="2" t="s">
        <v>42</v>
      </c>
      <c r="K23" s="2" t="s">
        <v>44</v>
      </c>
      <c r="L23" s="2" t="s">
        <v>275</v>
      </c>
      <c r="M23" s="12">
        <f t="shared" si="3"/>
        <v>975031.52</v>
      </c>
      <c r="O23" s="3"/>
      <c r="Q23" s="12"/>
      <c r="R23" s="2" t="s">
        <v>75</v>
      </c>
      <c r="S23" s="12">
        <v>975031.52</v>
      </c>
      <c r="V23" s="4"/>
      <c r="W23" s="2" t="s">
        <v>47</v>
      </c>
      <c r="X23" s="2" t="s">
        <v>48</v>
      </c>
      <c r="Y23" s="2" t="s">
        <v>78</v>
      </c>
      <c r="Z23" s="13" t="s">
        <v>81</v>
      </c>
      <c r="AA23" s="8" t="s">
        <v>276</v>
      </c>
      <c r="AB23" s="8">
        <v>972599.63</v>
      </c>
      <c r="AC23" s="2" t="s">
        <v>279</v>
      </c>
      <c r="AD23" s="2" t="s">
        <v>277</v>
      </c>
      <c r="AE23" s="14" t="s">
        <v>278</v>
      </c>
      <c r="AF23" s="14">
        <v>1</v>
      </c>
      <c r="AG23" s="3">
        <f>697949.51+274636.82</f>
        <v>972586.33000000007</v>
      </c>
      <c r="AH23" s="5">
        <f>AG23/AB23</f>
        <v>0.99998632530839038</v>
      </c>
      <c r="AI23" s="2">
        <v>300</v>
      </c>
      <c r="AJ23" s="2" t="s">
        <v>102</v>
      </c>
      <c r="AM23" s="3"/>
      <c r="AO23" s="2" t="s">
        <v>278</v>
      </c>
    </row>
    <row r="24" spans="1:41" s="2" customFormat="1" ht="47.25" x14ac:dyDescent="0.25">
      <c r="A24" s="2">
        <v>2019</v>
      </c>
      <c r="B24" s="2">
        <v>3</v>
      </c>
      <c r="F24" s="2" t="s">
        <v>41</v>
      </c>
      <c r="G24" s="2" t="s">
        <v>166</v>
      </c>
      <c r="H24" s="2" t="s">
        <v>167</v>
      </c>
      <c r="I24" s="2" t="s">
        <v>168</v>
      </c>
      <c r="J24" s="2" t="s">
        <v>169</v>
      </c>
      <c r="K24" s="2" t="s">
        <v>170</v>
      </c>
      <c r="L24" s="2" t="s">
        <v>171</v>
      </c>
      <c r="M24" s="12">
        <f t="shared" ref="M24:M35" si="4">+O24+Q24+S24</f>
        <v>161720</v>
      </c>
      <c r="O24" s="3"/>
      <c r="Q24" s="12"/>
      <c r="R24" s="2" t="s">
        <v>75</v>
      </c>
      <c r="S24" s="12">
        <v>161720</v>
      </c>
      <c r="V24" s="4"/>
      <c r="W24" s="2" t="s">
        <v>172</v>
      </c>
      <c r="X24" s="2" t="s">
        <v>173</v>
      </c>
      <c r="Y24" s="2" t="s">
        <v>174</v>
      </c>
      <c r="Z24" s="2" t="s">
        <v>175</v>
      </c>
      <c r="AA24" s="13" t="s">
        <v>176</v>
      </c>
      <c r="AB24" s="8">
        <v>156549.76000000001</v>
      </c>
      <c r="AC24" s="2" t="s">
        <v>177</v>
      </c>
      <c r="AD24" s="2" t="s">
        <v>178</v>
      </c>
      <c r="AE24" s="2" t="s">
        <v>179</v>
      </c>
      <c r="AF24" s="14">
        <v>1</v>
      </c>
      <c r="AG24" s="15">
        <f>AB24</f>
        <v>156549.76000000001</v>
      </c>
      <c r="AH24" s="5">
        <v>1</v>
      </c>
      <c r="AI24" s="2">
        <f>3226+5000</f>
        <v>8226</v>
      </c>
      <c r="AJ24" s="2" t="s">
        <v>102</v>
      </c>
      <c r="AM24" s="3"/>
      <c r="AO24" s="2" t="str">
        <f>AE24</f>
        <v>17 DE JULIO DEL 2019</v>
      </c>
    </row>
    <row r="25" spans="1:41" s="2" customFormat="1" ht="47.25" x14ac:dyDescent="0.25">
      <c r="A25" s="2">
        <v>2019</v>
      </c>
      <c r="B25" s="2">
        <v>3</v>
      </c>
      <c r="F25" s="2" t="s">
        <v>41</v>
      </c>
      <c r="G25" s="2" t="s">
        <v>180</v>
      </c>
      <c r="H25" s="2" t="s">
        <v>181</v>
      </c>
      <c r="I25" s="2" t="s">
        <v>182</v>
      </c>
      <c r="J25" s="2" t="s">
        <v>169</v>
      </c>
      <c r="K25" s="2" t="s">
        <v>170</v>
      </c>
      <c r="L25" s="2" t="s">
        <v>183</v>
      </c>
      <c r="M25" s="12">
        <f t="shared" si="4"/>
        <v>401123.17</v>
      </c>
      <c r="O25" s="3"/>
      <c r="Q25" s="12"/>
      <c r="R25" s="2" t="s">
        <v>75</v>
      </c>
      <c r="S25" s="12">
        <v>401123.17</v>
      </c>
      <c r="V25" s="4"/>
      <c r="W25" s="2" t="s">
        <v>172</v>
      </c>
      <c r="X25" s="2" t="s">
        <v>173</v>
      </c>
      <c r="Y25" s="2" t="s">
        <v>174</v>
      </c>
      <c r="Z25" s="2" t="s">
        <v>175</v>
      </c>
      <c r="AA25" s="13" t="s">
        <v>184</v>
      </c>
      <c r="AB25" s="8">
        <v>394641.19</v>
      </c>
      <c r="AC25" s="2" t="s">
        <v>177</v>
      </c>
      <c r="AD25" s="2" t="s">
        <v>178</v>
      </c>
      <c r="AE25" s="2" t="s">
        <v>179</v>
      </c>
      <c r="AF25" s="14">
        <v>1</v>
      </c>
      <c r="AG25" s="15">
        <f t="shared" ref="AG25:AG39" si="5">AB25</f>
        <v>394641.19</v>
      </c>
      <c r="AH25" s="5">
        <v>1</v>
      </c>
      <c r="AI25" s="2">
        <f>396+1000</f>
        <v>1396</v>
      </c>
      <c r="AJ25" s="2" t="s">
        <v>102</v>
      </c>
      <c r="AM25" s="3"/>
      <c r="AO25" s="2" t="str">
        <f t="shared" ref="AO25:AO40" si="6">AE25</f>
        <v>17 DE JULIO DEL 2019</v>
      </c>
    </row>
    <row r="26" spans="1:41" s="2" customFormat="1" ht="47.25" x14ac:dyDescent="0.25">
      <c r="A26" s="2">
        <v>2019</v>
      </c>
      <c r="B26" s="2">
        <v>3</v>
      </c>
      <c r="F26" s="2" t="s">
        <v>41</v>
      </c>
      <c r="G26" s="2" t="s">
        <v>185</v>
      </c>
      <c r="H26" s="2" t="s">
        <v>186</v>
      </c>
      <c r="I26" s="2" t="s">
        <v>187</v>
      </c>
      <c r="J26" s="2" t="s">
        <v>169</v>
      </c>
      <c r="K26" s="2" t="s">
        <v>170</v>
      </c>
      <c r="L26" s="2" t="s">
        <v>188</v>
      </c>
      <c r="M26" s="12">
        <f t="shared" si="4"/>
        <v>364478.77</v>
      </c>
      <c r="O26" s="3"/>
      <c r="Q26" s="12"/>
      <c r="R26" s="2" t="s">
        <v>75</v>
      </c>
      <c r="S26" s="12">
        <v>364478.77</v>
      </c>
      <c r="V26" s="4"/>
      <c r="W26" s="2" t="s">
        <v>172</v>
      </c>
      <c r="X26" s="2" t="s">
        <v>173</v>
      </c>
      <c r="Y26" s="2" t="s">
        <v>174</v>
      </c>
      <c r="Z26" s="2" t="s">
        <v>175</v>
      </c>
      <c r="AA26" s="13" t="s">
        <v>189</v>
      </c>
      <c r="AB26" s="8">
        <v>359625.43</v>
      </c>
      <c r="AC26" s="2" t="s">
        <v>177</v>
      </c>
      <c r="AD26" s="2" t="s">
        <v>178</v>
      </c>
      <c r="AE26" s="2" t="s">
        <v>179</v>
      </c>
      <c r="AF26" s="14">
        <v>1</v>
      </c>
      <c r="AG26" s="15">
        <f t="shared" si="5"/>
        <v>359625.43</v>
      </c>
      <c r="AH26" s="5">
        <v>1</v>
      </c>
      <c r="AI26" s="2">
        <f>1500+2000</f>
        <v>3500</v>
      </c>
      <c r="AJ26" s="2" t="s">
        <v>102</v>
      </c>
      <c r="AM26" s="3"/>
      <c r="AO26" s="2" t="str">
        <f t="shared" si="6"/>
        <v>17 DE JULIO DEL 2019</v>
      </c>
    </row>
    <row r="27" spans="1:41" s="2" customFormat="1" ht="47.25" x14ac:dyDescent="0.25">
      <c r="A27" s="2">
        <v>2019</v>
      </c>
      <c r="B27" s="2">
        <v>3</v>
      </c>
      <c r="F27" s="2" t="s">
        <v>41</v>
      </c>
      <c r="G27" s="2" t="s">
        <v>49</v>
      </c>
      <c r="H27" s="2" t="s">
        <v>190</v>
      </c>
      <c r="I27" s="2" t="s">
        <v>191</v>
      </c>
      <c r="J27" s="2" t="s">
        <v>169</v>
      </c>
      <c r="K27" s="2" t="s">
        <v>170</v>
      </c>
      <c r="L27" s="2" t="s">
        <v>192</v>
      </c>
      <c r="M27" s="12">
        <f t="shared" si="4"/>
        <v>599002.93000000005</v>
      </c>
      <c r="O27" s="3"/>
      <c r="Q27" s="12"/>
      <c r="R27" s="2" t="s">
        <v>75</v>
      </c>
      <c r="S27" s="12">
        <v>599002.93000000005</v>
      </c>
      <c r="V27" s="4"/>
      <c r="W27" s="2" t="s">
        <v>172</v>
      </c>
      <c r="X27" s="2" t="s">
        <v>173</v>
      </c>
      <c r="Y27" s="2" t="s">
        <v>193</v>
      </c>
      <c r="Z27" s="2" t="s">
        <v>194</v>
      </c>
      <c r="AA27" s="13" t="s">
        <v>195</v>
      </c>
      <c r="AB27" s="8">
        <v>589155.09</v>
      </c>
      <c r="AC27" s="2" t="s">
        <v>177</v>
      </c>
      <c r="AD27" s="2" t="s">
        <v>178</v>
      </c>
      <c r="AE27" s="2" t="s">
        <v>179</v>
      </c>
      <c r="AF27" s="14">
        <v>1</v>
      </c>
      <c r="AG27" s="15">
        <f t="shared" si="5"/>
        <v>589155.09</v>
      </c>
      <c r="AH27" s="5">
        <v>1</v>
      </c>
      <c r="AI27" s="2">
        <f>500+1000</f>
        <v>1500</v>
      </c>
      <c r="AJ27" s="2" t="s">
        <v>102</v>
      </c>
      <c r="AM27" s="3"/>
      <c r="AO27" s="2" t="str">
        <f t="shared" si="6"/>
        <v>17 DE JULIO DEL 2019</v>
      </c>
    </row>
    <row r="28" spans="1:41" s="2" customFormat="1" ht="47.25" x14ac:dyDescent="0.25">
      <c r="A28" s="2">
        <v>2019</v>
      </c>
      <c r="B28" s="2">
        <v>3</v>
      </c>
      <c r="F28" s="2" t="s">
        <v>41</v>
      </c>
      <c r="G28" s="2" t="s">
        <v>196</v>
      </c>
      <c r="H28" s="2" t="s">
        <v>197</v>
      </c>
      <c r="I28" s="2" t="s">
        <v>198</v>
      </c>
      <c r="J28" s="2" t="s">
        <v>169</v>
      </c>
      <c r="K28" s="2" t="s">
        <v>170</v>
      </c>
      <c r="L28" s="2" t="s">
        <v>199</v>
      </c>
      <c r="M28" s="12">
        <f t="shared" si="4"/>
        <v>606331.81000000006</v>
      </c>
      <c r="O28" s="3"/>
      <c r="Q28" s="12"/>
      <c r="R28" s="2" t="s">
        <v>75</v>
      </c>
      <c r="S28" s="12">
        <v>606331.81000000006</v>
      </c>
      <c r="V28" s="4"/>
      <c r="W28" s="2" t="s">
        <v>172</v>
      </c>
      <c r="X28" s="2" t="s">
        <v>173</v>
      </c>
      <c r="Y28" s="2" t="s">
        <v>193</v>
      </c>
      <c r="Z28" s="2" t="s">
        <v>194</v>
      </c>
      <c r="AA28" s="13" t="s">
        <v>200</v>
      </c>
      <c r="AB28" s="8">
        <v>596179.96</v>
      </c>
      <c r="AC28" s="2" t="s">
        <v>177</v>
      </c>
      <c r="AD28" s="2" t="s">
        <v>178</v>
      </c>
      <c r="AE28" s="2" t="s">
        <v>179</v>
      </c>
      <c r="AF28" s="14">
        <v>1</v>
      </c>
      <c r="AG28" s="15">
        <f t="shared" si="5"/>
        <v>596179.96</v>
      </c>
      <c r="AH28" s="5">
        <v>1</v>
      </c>
      <c r="AI28" s="2">
        <f>598+1000</f>
        <v>1598</v>
      </c>
      <c r="AJ28" s="2" t="s">
        <v>102</v>
      </c>
      <c r="AM28" s="3"/>
      <c r="AO28" s="2" t="str">
        <f t="shared" si="6"/>
        <v>17 DE JULIO DEL 2019</v>
      </c>
    </row>
    <row r="29" spans="1:41" s="2" customFormat="1" ht="47.25" x14ac:dyDescent="0.25">
      <c r="A29" s="2">
        <v>2019</v>
      </c>
      <c r="B29" s="2">
        <v>3</v>
      </c>
      <c r="F29" s="2" t="s">
        <v>41</v>
      </c>
      <c r="G29" s="2" t="s">
        <v>201</v>
      </c>
      <c r="H29" s="2" t="s">
        <v>202</v>
      </c>
      <c r="I29" s="2" t="s">
        <v>203</v>
      </c>
      <c r="J29" s="2" t="s">
        <v>169</v>
      </c>
      <c r="K29" s="2" t="s">
        <v>170</v>
      </c>
      <c r="L29" s="2" t="s">
        <v>204</v>
      </c>
      <c r="M29" s="12">
        <f t="shared" si="4"/>
        <v>379136.53</v>
      </c>
      <c r="O29" s="3"/>
      <c r="Q29" s="12"/>
      <c r="R29" s="2" t="s">
        <v>75</v>
      </c>
      <c r="S29" s="12">
        <v>379136.53</v>
      </c>
      <c r="V29" s="4"/>
      <c r="W29" s="2" t="s">
        <v>172</v>
      </c>
      <c r="X29" s="2" t="s">
        <v>173</v>
      </c>
      <c r="Y29" s="2" t="s">
        <v>205</v>
      </c>
      <c r="Z29" s="2" t="s">
        <v>205</v>
      </c>
      <c r="AA29" s="13" t="s">
        <v>206</v>
      </c>
      <c r="AB29" s="8">
        <v>371134.48</v>
      </c>
      <c r="AC29" s="2" t="s">
        <v>177</v>
      </c>
      <c r="AD29" s="2" t="s">
        <v>178</v>
      </c>
      <c r="AE29" s="2" t="s">
        <v>179</v>
      </c>
      <c r="AF29" s="14">
        <v>1</v>
      </c>
      <c r="AG29" s="15">
        <f t="shared" si="5"/>
        <v>371134.48</v>
      </c>
      <c r="AH29" s="5">
        <v>1</v>
      </c>
      <c r="AI29" s="2">
        <f>1151+20000</f>
        <v>21151</v>
      </c>
      <c r="AJ29" s="2" t="s">
        <v>102</v>
      </c>
      <c r="AM29" s="3"/>
      <c r="AO29" s="2" t="str">
        <f t="shared" si="6"/>
        <v>17 DE JULIO DEL 2019</v>
      </c>
    </row>
    <row r="30" spans="1:41" s="2" customFormat="1" ht="47.25" x14ac:dyDescent="0.25">
      <c r="A30" s="2">
        <v>2019</v>
      </c>
      <c r="B30" s="2">
        <v>3</v>
      </c>
      <c r="F30" s="2" t="s">
        <v>41</v>
      </c>
      <c r="G30" s="2" t="s">
        <v>207</v>
      </c>
      <c r="H30" s="2" t="s">
        <v>208</v>
      </c>
      <c r="I30" s="2" t="s">
        <v>209</v>
      </c>
      <c r="J30" s="2" t="s">
        <v>169</v>
      </c>
      <c r="K30" s="2" t="s">
        <v>170</v>
      </c>
      <c r="L30" s="2" t="s">
        <v>210</v>
      </c>
      <c r="M30" s="12">
        <f t="shared" si="4"/>
        <v>379136.53</v>
      </c>
      <c r="O30" s="3"/>
      <c r="Q30" s="12"/>
      <c r="R30" s="2" t="s">
        <v>75</v>
      </c>
      <c r="S30" s="12">
        <v>379136.53</v>
      </c>
      <c r="V30" s="4"/>
      <c r="W30" s="2" t="s">
        <v>172</v>
      </c>
      <c r="X30" s="2" t="s">
        <v>173</v>
      </c>
      <c r="Y30" s="2" t="s">
        <v>205</v>
      </c>
      <c r="Z30" s="2" t="s">
        <v>205</v>
      </c>
      <c r="AA30" s="13" t="s">
        <v>211</v>
      </c>
      <c r="AB30" s="8">
        <v>371134.48</v>
      </c>
      <c r="AC30" s="2" t="s">
        <v>177</v>
      </c>
      <c r="AD30" s="2" t="s">
        <v>178</v>
      </c>
      <c r="AE30" s="2" t="s">
        <v>179</v>
      </c>
      <c r="AF30" s="14">
        <v>1</v>
      </c>
      <c r="AG30" s="15">
        <f t="shared" si="5"/>
        <v>371134.48</v>
      </c>
      <c r="AH30" s="5">
        <v>1</v>
      </c>
      <c r="AI30" s="2">
        <f>1000+2000</f>
        <v>3000</v>
      </c>
      <c r="AJ30" s="2" t="s">
        <v>102</v>
      </c>
      <c r="AM30" s="3"/>
      <c r="AO30" s="2" t="str">
        <f t="shared" si="6"/>
        <v>17 DE JULIO DEL 2019</v>
      </c>
    </row>
    <row r="31" spans="1:41" s="2" customFormat="1" ht="47.25" x14ac:dyDescent="0.25">
      <c r="A31" s="2">
        <v>2019</v>
      </c>
      <c r="B31" s="2">
        <v>3</v>
      </c>
      <c r="F31" s="2" t="s">
        <v>41</v>
      </c>
      <c r="G31" s="2" t="s">
        <v>212</v>
      </c>
      <c r="H31" s="2" t="s">
        <v>213</v>
      </c>
      <c r="I31" s="2" t="s">
        <v>214</v>
      </c>
      <c r="J31" s="2" t="s">
        <v>169</v>
      </c>
      <c r="K31" s="2" t="s">
        <v>170</v>
      </c>
      <c r="L31" s="2" t="s">
        <v>215</v>
      </c>
      <c r="M31" s="12">
        <f t="shared" si="4"/>
        <v>258000</v>
      </c>
      <c r="O31" s="3"/>
      <c r="Q31" s="12"/>
      <c r="R31" s="2" t="s">
        <v>75</v>
      </c>
      <c r="S31" s="12">
        <v>258000</v>
      </c>
      <c r="V31" s="4"/>
      <c r="W31" s="2" t="s">
        <v>172</v>
      </c>
      <c r="X31" s="2" t="s">
        <v>173</v>
      </c>
      <c r="Y31" s="2" t="s">
        <v>132</v>
      </c>
      <c r="Z31" s="2" t="s">
        <v>134</v>
      </c>
      <c r="AA31" s="13" t="s">
        <v>216</v>
      </c>
      <c r="AB31" s="8">
        <v>254485.64</v>
      </c>
      <c r="AC31" s="2" t="s">
        <v>177</v>
      </c>
      <c r="AD31" s="2" t="s">
        <v>178</v>
      </c>
      <c r="AE31" s="2" t="s">
        <v>179</v>
      </c>
      <c r="AF31" s="14">
        <v>1</v>
      </c>
      <c r="AG31" s="15">
        <f t="shared" si="5"/>
        <v>254485.64</v>
      </c>
      <c r="AH31" s="5">
        <v>1</v>
      </c>
      <c r="AI31" s="2">
        <f>500+1000</f>
        <v>1500</v>
      </c>
      <c r="AJ31" s="2" t="s">
        <v>102</v>
      </c>
      <c r="AM31" s="3"/>
      <c r="AO31" s="2" t="str">
        <f t="shared" si="6"/>
        <v>17 DE JULIO DEL 2019</v>
      </c>
    </row>
    <row r="32" spans="1:41" s="2" customFormat="1" ht="47.25" x14ac:dyDescent="0.25">
      <c r="A32" s="2">
        <v>2019</v>
      </c>
      <c r="B32" s="2">
        <v>3</v>
      </c>
      <c r="F32" s="2" t="s">
        <v>41</v>
      </c>
      <c r="G32" s="2" t="s">
        <v>217</v>
      </c>
      <c r="H32" s="2" t="s">
        <v>218</v>
      </c>
      <c r="I32" s="2" t="s">
        <v>219</v>
      </c>
      <c r="J32" s="2" t="s">
        <v>169</v>
      </c>
      <c r="K32" s="2" t="s">
        <v>170</v>
      </c>
      <c r="L32" s="2" t="s">
        <v>220</v>
      </c>
      <c r="M32" s="12">
        <f t="shared" si="4"/>
        <v>831561.87</v>
      </c>
      <c r="O32" s="3"/>
      <c r="Q32" s="12"/>
      <c r="R32" s="2" t="s">
        <v>75</v>
      </c>
      <c r="S32" s="12">
        <v>831561.87</v>
      </c>
      <c r="V32" s="4"/>
      <c r="W32" s="2" t="s">
        <v>172</v>
      </c>
      <c r="X32" s="2" t="s">
        <v>173</v>
      </c>
      <c r="Y32" s="2" t="s">
        <v>132</v>
      </c>
      <c r="Z32" s="2" t="s">
        <v>134</v>
      </c>
      <c r="AA32" s="13" t="s">
        <v>221</v>
      </c>
      <c r="AB32" s="8">
        <v>820921.42</v>
      </c>
      <c r="AC32" s="2" t="s">
        <v>177</v>
      </c>
      <c r="AD32" s="2" t="s">
        <v>178</v>
      </c>
      <c r="AE32" s="2" t="s">
        <v>179</v>
      </c>
      <c r="AF32" s="14">
        <v>1</v>
      </c>
      <c r="AG32" s="15">
        <f t="shared" si="5"/>
        <v>820921.42</v>
      </c>
      <c r="AH32" s="5">
        <v>1</v>
      </c>
      <c r="AI32" s="2">
        <f>500+1000</f>
        <v>1500</v>
      </c>
      <c r="AJ32" s="2" t="s">
        <v>102</v>
      </c>
      <c r="AM32" s="3"/>
      <c r="AO32" s="2" t="str">
        <f t="shared" si="6"/>
        <v>17 DE JULIO DEL 2019</v>
      </c>
    </row>
    <row r="33" spans="1:41" s="2" customFormat="1" ht="63" x14ac:dyDescent="0.25">
      <c r="A33" s="2">
        <v>2019</v>
      </c>
      <c r="B33" s="2">
        <v>3</v>
      </c>
      <c r="F33" s="2" t="s">
        <v>41</v>
      </c>
      <c r="G33" s="2" t="s">
        <v>222</v>
      </c>
      <c r="H33" s="2" t="s">
        <v>223</v>
      </c>
      <c r="I33" s="2" t="s">
        <v>224</v>
      </c>
      <c r="J33" s="2" t="s">
        <v>169</v>
      </c>
      <c r="K33" s="2" t="s">
        <v>170</v>
      </c>
      <c r="L33" s="2" t="s">
        <v>225</v>
      </c>
      <c r="M33" s="12">
        <f t="shared" si="4"/>
        <v>597037.71</v>
      </c>
      <c r="O33" s="3"/>
      <c r="Q33" s="12"/>
      <c r="R33" s="2" t="s">
        <v>75</v>
      </c>
      <c r="S33" s="12">
        <v>597037.71</v>
      </c>
      <c r="V33" s="4"/>
      <c r="W33" s="2" t="s">
        <v>172</v>
      </c>
      <c r="X33" s="2" t="s">
        <v>173</v>
      </c>
      <c r="Y33" s="2" t="s">
        <v>133</v>
      </c>
      <c r="Z33" s="2" t="s">
        <v>135</v>
      </c>
      <c r="AA33" s="13" t="s">
        <v>226</v>
      </c>
      <c r="AB33" s="8">
        <v>587548.17000000004</v>
      </c>
      <c r="AC33" s="2" t="s">
        <v>177</v>
      </c>
      <c r="AD33" s="2" t="s">
        <v>178</v>
      </c>
      <c r="AE33" s="2" t="s">
        <v>179</v>
      </c>
      <c r="AF33" s="14">
        <v>1</v>
      </c>
      <c r="AG33" s="15">
        <f t="shared" si="5"/>
        <v>587548.17000000004</v>
      </c>
      <c r="AH33" s="5">
        <v>1</v>
      </c>
      <c r="AI33" s="2">
        <f>1955+3000</f>
        <v>4955</v>
      </c>
      <c r="AJ33" s="2" t="s">
        <v>102</v>
      </c>
      <c r="AM33" s="3"/>
      <c r="AO33" s="2" t="str">
        <f t="shared" si="6"/>
        <v>17 DE JULIO DEL 2019</v>
      </c>
    </row>
    <row r="34" spans="1:41" s="2" customFormat="1" ht="47.25" x14ac:dyDescent="0.25">
      <c r="A34" s="2">
        <v>2019</v>
      </c>
      <c r="B34" s="2">
        <v>3</v>
      </c>
      <c r="F34" s="2" t="s">
        <v>41</v>
      </c>
      <c r="G34" s="2" t="s">
        <v>227</v>
      </c>
      <c r="H34" s="2" t="s">
        <v>228</v>
      </c>
      <c r="I34" s="2" t="s">
        <v>229</v>
      </c>
      <c r="J34" s="2" t="s">
        <v>169</v>
      </c>
      <c r="K34" s="2" t="s">
        <v>170</v>
      </c>
      <c r="L34" s="2" t="s">
        <v>230</v>
      </c>
      <c r="M34" s="12">
        <f t="shared" si="4"/>
        <v>291189.96999999997</v>
      </c>
      <c r="O34" s="3"/>
      <c r="Q34" s="12"/>
      <c r="R34" s="2" t="s">
        <v>75</v>
      </c>
      <c r="S34" s="12">
        <v>291189.96999999997</v>
      </c>
      <c r="V34" s="4"/>
      <c r="W34" s="2" t="s">
        <v>172</v>
      </c>
      <c r="X34" s="2" t="s">
        <v>173</v>
      </c>
      <c r="Y34" s="2" t="s">
        <v>133</v>
      </c>
      <c r="Z34" s="2" t="s">
        <v>135</v>
      </c>
      <c r="AA34" s="13" t="s">
        <v>231</v>
      </c>
      <c r="AB34" s="8">
        <v>286868.65000000002</v>
      </c>
      <c r="AC34" s="2" t="s">
        <v>177</v>
      </c>
      <c r="AD34" s="2" t="s">
        <v>178</v>
      </c>
      <c r="AE34" s="2" t="s">
        <v>179</v>
      </c>
      <c r="AF34" s="14">
        <v>1</v>
      </c>
      <c r="AG34" s="15">
        <f t="shared" si="5"/>
        <v>286868.65000000002</v>
      </c>
      <c r="AH34" s="5">
        <v>1</v>
      </c>
      <c r="AI34" s="2">
        <f>3124+5000</f>
        <v>8124</v>
      </c>
      <c r="AJ34" s="2" t="s">
        <v>102</v>
      </c>
      <c r="AM34" s="3"/>
      <c r="AO34" s="2" t="str">
        <f t="shared" si="6"/>
        <v>17 DE JULIO DEL 2019</v>
      </c>
    </row>
    <row r="35" spans="1:41" s="2" customFormat="1" ht="47.25" x14ac:dyDescent="0.25">
      <c r="A35" s="2">
        <v>2019</v>
      </c>
      <c r="B35" s="2">
        <v>3</v>
      </c>
      <c r="F35" s="2" t="s">
        <v>41</v>
      </c>
      <c r="G35" s="2" t="s">
        <v>121</v>
      </c>
      <c r="H35" s="2" t="s">
        <v>232</v>
      </c>
      <c r="I35" s="2" t="s">
        <v>233</v>
      </c>
      <c r="J35" s="2" t="s">
        <v>169</v>
      </c>
      <c r="K35" s="2" t="s">
        <v>170</v>
      </c>
      <c r="L35" s="2" t="s">
        <v>234</v>
      </c>
      <c r="M35" s="12">
        <f t="shared" si="4"/>
        <v>623437.53</v>
      </c>
      <c r="O35" s="3"/>
      <c r="Q35" s="12"/>
      <c r="R35" s="2" t="s">
        <v>75</v>
      </c>
      <c r="S35" s="12">
        <v>623437.53</v>
      </c>
      <c r="V35" s="4"/>
      <c r="W35" s="2" t="s">
        <v>172</v>
      </c>
      <c r="X35" s="2" t="s">
        <v>173</v>
      </c>
      <c r="Y35" s="2" t="s">
        <v>78</v>
      </c>
      <c r="Z35" s="2" t="s">
        <v>81</v>
      </c>
      <c r="AA35" s="13" t="s">
        <v>235</v>
      </c>
      <c r="AB35" s="8">
        <v>623437.53</v>
      </c>
      <c r="AC35" s="2" t="s">
        <v>177</v>
      </c>
      <c r="AD35" s="2" t="s">
        <v>178</v>
      </c>
      <c r="AE35" s="2" t="s">
        <v>179</v>
      </c>
      <c r="AF35" s="14">
        <v>1</v>
      </c>
      <c r="AG35" s="15">
        <f t="shared" si="5"/>
        <v>623437.53</v>
      </c>
      <c r="AH35" s="5">
        <v>1</v>
      </c>
      <c r="AI35" s="2">
        <f>3000+5000</f>
        <v>8000</v>
      </c>
      <c r="AJ35" s="2" t="s">
        <v>102</v>
      </c>
      <c r="AM35" s="3"/>
      <c r="AO35" s="2" t="str">
        <f t="shared" si="6"/>
        <v>17 DE JULIO DEL 2019</v>
      </c>
    </row>
    <row r="36" spans="1:41" s="2" customFormat="1" ht="63" x14ac:dyDescent="0.25">
      <c r="A36" s="2">
        <v>2019</v>
      </c>
      <c r="B36" s="2">
        <v>3</v>
      </c>
      <c r="F36" s="2" t="s">
        <v>41</v>
      </c>
      <c r="G36" s="2" t="s">
        <v>236</v>
      </c>
      <c r="H36" s="2" t="s">
        <v>237</v>
      </c>
      <c r="I36" s="2" t="s">
        <v>238</v>
      </c>
      <c r="J36" s="2" t="s">
        <v>169</v>
      </c>
      <c r="K36" s="2" t="s">
        <v>170</v>
      </c>
      <c r="L36" s="2" t="s">
        <v>239</v>
      </c>
      <c r="M36" s="12">
        <v>438026.27</v>
      </c>
      <c r="N36" s="2" t="s">
        <v>240</v>
      </c>
      <c r="O36" s="3">
        <v>438026.27</v>
      </c>
      <c r="Q36" s="12"/>
      <c r="S36" s="12"/>
      <c r="V36" s="4"/>
      <c r="W36" s="2" t="s">
        <v>172</v>
      </c>
      <c r="X36" s="2" t="s">
        <v>173</v>
      </c>
      <c r="Y36" s="2" t="s">
        <v>241</v>
      </c>
      <c r="Z36" s="2" t="s">
        <v>241</v>
      </c>
      <c r="AA36" s="13" t="s">
        <v>242</v>
      </c>
      <c r="AB36" s="8">
        <v>436636.93</v>
      </c>
      <c r="AC36" s="2" t="s">
        <v>243</v>
      </c>
      <c r="AD36" s="2" t="s">
        <v>244</v>
      </c>
      <c r="AE36" s="2" t="s">
        <v>245</v>
      </c>
      <c r="AF36" s="14">
        <v>1</v>
      </c>
      <c r="AG36" s="15">
        <f t="shared" si="5"/>
        <v>436636.93</v>
      </c>
      <c r="AH36" s="5">
        <v>1</v>
      </c>
      <c r="AI36" s="2">
        <v>15450</v>
      </c>
      <c r="AJ36" s="2" t="s">
        <v>102</v>
      </c>
      <c r="AM36" s="3"/>
      <c r="AO36" s="2" t="str">
        <f t="shared" si="6"/>
        <v>05 DE AGOSTO DEL 2019</v>
      </c>
    </row>
    <row r="37" spans="1:41" s="2" customFormat="1" ht="47.25" x14ac:dyDescent="0.25">
      <c r="A37" s="2">
        <v>2019</v>
      </c>
      <c r="B37" s="2">
        <v>3</v>
      </c>
      <c r="F37" s="2" t="s">
        <v>41</v>
      </c>
      <c r="G37" s="2" t="s">
        <v>246</v>
      </c>
      <c r="H37" s="2" t="s">
        <v>247</v>
      </c>
      <c r="I37" s="2" t="s">
        <v>248</v>
      </c>
      <c r="J37" s="2" t="s">
        <v>169</v>
      </c>
      <c r="K37" s="2" t="s">
        <v>170</v>
      </c>
      <c r="L37" s="2" t="s">
        <v>249</v>
      </c>
      <c r="M37" s="12">
        <v>278462.27</v>
      </c>
      <c r="N37" s="2" t="s">
        <v>240</v>
      </c>
      <c r="O37" s="3">
        <v>278462.27</v>
      </c>
      <c r="Q37" s="12"/>
      <c r="S37" s="12"/>
      <c r="V37" s="4"/>
      <c r="W37" s="2" t="s">
        <v>172</v>
      </c>
      <c r="X37" s="2" t="s">
        <v>173</v>
      </c>
      <c r="Y37" s="2" t="s">
        <v>241</v>
      </c>
      <c r="Z37" s="2" t="s">
        <v>241</v>
      </c>
      <c r="AA37" s="13" t="s">
        <v>250</v>
      </c>
      <c r="AB37" s="8">
        <v>277441.32</v>
      </c>
      <c r="AC37" s="2" t="s">
        <v>243</v>
      </c>
      <c r="AD37" s="2" t="s">
        <v>244</v>
      </c>
      <c r="AE37" s="2" t="s">
        <v>245</v>
      </c>
      <c r="AF37" s="14">
        <v>1</v>
      </c>
      <c r="AG37" s="15">
        <f t="shared" si="5"/>
        <v>277441.32</v>
      </c>
      <c r="AH37" s="5">
        <v>1</v>
      </c>
      <c r="AI37" s="2">
        <v>15450</v>
      </c>
      <c r="AJ37" s="2" t="s">
        <v>102</v>
      </c>
      <c r="AM37" s="3"/>
      <c r="AO37" s="2" t="str">
        <f t="shared" si="6"/>
        <v>05 DE AGOSTO DEL 2019</v>
      </c>
    </row>
    <row r="38" spans="1:41" s="2" customFormat="1" ht="47.25" x14ac:dyDescent="0.25">
      <c r="A38" s="2">
        <v>2019</v>
      </c>
      <c r="B38" s="2">
        <v>3</v>
      </c>
      <c r="F38" s="2" t="s">
        <v>41</v>
      </c>
      <c r="G38" s="2" t="s">
        <v>251</v>
      </c>
      <c r="H38" s="2" t="s">
        <v>252</v>
      </c>
      <c r="I38" s="2" t="s">
        <v>253</v>
      </c>
      <c r="J38" s="2" t="s">
        <v>169</v>
      </c>
      <c r="K38" s="2" t="s">
        <v>170</v>
      </c>
      <c r="L38" s="2" t="s">
        <v>254</v>
      </c>
      <c r="M38" s="12">
        <v>596429.24</v>
      </c>
      <c r="O38" s="3"/>
      <c r="Q38" s="12"/>
      <c r="R38" s="2" t="s">
        <v>75</v>
      </c>
      <c r="S38" s="12">
        <v>596429.24</v>
      </c>
      <c r="V38" s="4"/>
      <c r="W38" s="2" t="s">
        <v>172</v>
      </c>
      <c r="X38" s="2" t="s">
        <v>173</v>
      </c>
      <c r="Y38" s="2" t="s">
        <v>255</v>
      </c>
      <c r="Z38" s="2" t="s">
        <v>256</v>
      </c>
      <c r="AA38" s="13" t="s">
        <v>257</v>
      </c>
      <c r="AB38" s="8">
        <v>593752.18999999994</v>
      </c>
      <c r="AC38" s="2" t="s">
        <v>258</v>
      </c>
      <c r="AD38" s="2" t="s">
        <v>259</v>
      </c>
      <c r="AE38" s="2" t="s">
        <v>260</v>
      </c>
      <c r="AF38" s="14">
        <v>1</v>
      </c>
      <c r="AG38" s="15">
        <f t="shared" si="5"/>
        <v>593752.18999999994</v>
      </c>
      <c r="AH38" s="5">
        <v>1</v>
      </c>
      <c r="AI38" s="2">
        <v>1554</v>
      </c>
      <c r="AJ38" s="2" t="s">
        <v>102</v>
      </c>
      <c r="AM38" s="3"/>
      <c r="AO38" s="2" t="str">
        <f t="shared" si="6"/>
        <v>26 DE SEPTIEMBRE DEL 2019</v>
      </c>
    </row>
    <row r="39" spans="1:41" s="2" customFormat="1" ht="47.25" x14ac:dyDescent="0.25">
      <c r="A39" s="2">
        <v>2019</v>
      </c>
      <c r="B39" s="2">
        <v>3</v>
      </c>
      <c r="F39" s="2" t="s">
        <v>41</v>
      </c>
      <c r="G39" s="2" t="s">
        <v>261</v>
      </c>
      <c r="H39" s="2" t="s">
        <v>262</v>
      </c>
      <c r="I39" s="2" t="s">
        <v>263</v>
      </c>
      <c r="J39" s="2" t="s">
        <v>169</v>
      </c>
      <c r="K39" s="2" t="s">
        <v>170</v>
      </c>
      <c r="L39" s="2" t="s">
        <v>264</v>
      </c>
      <c r="M39" s="12">
        <v>320505.49</v>
      </c>
      <c r="O39" s="3"/>
      <c r="Q39" s="12"/>
      <c r="R39" s="2" t="s">
        <v>75</v>
      </c>
      <c r="S39" s="12">
        <v>320505.49</v>
      </c>
      <c r="V39" s="4"/>
      <c r="W39" s="2" t="s">
        <v>172</v>
      </c>
      <c r="X39" s="2" t="s">
        <v>173</v>
      </c>
      <c r="Y39" s="2" t="s">
        <v>255</v>
      </c>
      <c r="Z39" s="2" t="s">
        <v>256</v>
      </c>
      <c r="AA39" s="13" t="s">
        <v>265</v>
      </c>
      <c r="AB39" s="8">
        <v>317031.06</v>
      </c>
      <c r="AC39" s="2" t="s">
        <v>258</v>
      </c>
      <c r="AD39" s="2" t="s">
        <v>259</v>
      </c>
      <c r="AE39" s="2" t="s">
        <v>260</v>
      </c>
      <c r="AF39" s="14">
        <v>1</v>
      </c>
      <c r="AG39" s="15">
        <f t="shared" si="5"/>
        <v>317031.06</v>
      </c>
      <c r="AH39" s="5">
        <v>1</v>
      </c>
      <c r="AI39" s="2">
        <v>16733</v>
      </c>
      <c r="AJ39" s="2" t="s">
        <v>102</v>
      </c>
      <c r="AM39" s="3"/>
      <c r="AO39" s="2" t="str">
        <f t="shared" si="6"/>
        <v>26 DE SEPTIEMBRE DEL 2019</v>
      </c>
    </row>
    <row r="40" spans="1:41" s="2" customFormat="1" ht="47.25" x14ac:dyDescent="0.25">
      <c r="A40" s="2">
        <v>2019</v>
      </c>
      <c r="B40" s="2">
        <v>3</v>
      </c>
      <c r="F40" s="2" t="s">
        <v>41</v>
      </c>
      <c r="G40" s="2" t="s">
        <v>246</v>
      </c>
      <c r="H40" s="2" t="s">
        <v>247</v>
      </c>
      <c r="I40" s="2" t="s">
        <v>248</v>
      </c>
      <c r="J40" s="2" t="s">
        <v>169</v>
      </c>
      <c r="K40" s="2" t="s">
        <v>170</v>
      </c>
      <c r="L40" s="2" t="s">
        <v>266</v>
      </c>
      <c r="M40" s="12">
        <f>+O40+Q40+S40</f>
        <v>3799326.08</v>
      </c>
      <c r="N40" s="2" t="s">
        <v>240</v>
      </c>
      <c r="O40" s="3">
        <v>3799326.08</v>
      </c>
      <c r="Q40" s="12"/>
      <c r="S40" s="12"/>
      <c r="V40" s="4"/>
      <c r="W40" s="2" t="s">
        <v>172</v>
      </c>
      <c r="X40" s="2" t="s">
        <v>267</v>
      </c>
      <c r="Y40" s="2" t="s">
        <v>241</v>
      </c>
      <c r="Z40" s="2" t="s">
        <v>241</v>
      </c>
      <c r="AA40" s="13" t="s">
        <v>268</v>
      </c>
      <c r="AB40" s="8">
        <v>3680489.3</v>
      </c>
      <c r="AC40" s="2" t="s">
        <v>269</v>
      </c>
      <c r="AD40" s="2" t="s">
        <v>270</v>
      </c>
      <c r="AE40" s="2" t="s">
        <v>271</v>
      </c>
      <c r="AF40" s="14">
        <v>0.5</v>
      </c>
      <c r="AG40" s="3">
        <v>4207747.9400000004</v>
      </c>
      <c r="AH40" s="5">
        <v>0</v>
      </c>
      <c r="AI40" s="2">
        <v>15450</v>
      </c>
      <c r="AJ40" s="2" t="s">
        <v>103</v>
      </c>
      <c r="AK40" s="2" t="s">
        <v>272</v>
      </c>
      <c r="AL40" s="2" t="s">
        <v>274</v>
      </c>
      <c r="AM40" s="3">
        <v>527272.86</v>
      </c>
      <c r="AN40" s="16">
        <v>7</v>
      </c>
      <c r="AO40" s="2" t="str">
        <f t="shared" si="6"/>
        <v>01 DE NOVIEMBRE DEL 2019</v>
      </c>
    </row>
  </sheetData>
  <mergeCells count="2">
    <mergeCell ref="A1:AP1"/>
    <mergeCell ref="A2:AP2"/>
  </mergeCells>
  <pageMargins left="0.70866141732283472" right="0.70866141732283472" top="0.74803149606299213" bottom="0.74803149606299213" header="0.31496062992125984" footer="0.31496062992125984"/>
  <pageSetup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04</cp:lastModifiedBy>
  <cp:lastPrinted>2019-07-11T19:48:52Z</cp:lastPrinted>
  <dcterms:created xsi:type="dcterms:W3CDTF">2018-08-08T18:15:52Z</dcterms:created>
  <dcterms:modified xsi:type="dcterms:W3CDTF">2020-10-22T18:46:27Z</dcterms:modified>
</cp:coreProperties>
</file>